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riccardo.biciocchi\OneDrive\SMART WORKING\Lavoro\- CANONI\ISTAT 2025\Nuovo decreto e nuova circolare\"/>
    </mc:Choice>
  </mc:AlternateContent>
  <xr:revisionPtr revIDLastSave="0" documentId="8_{B45DEDE7-43B4-4CBC-A972-A26F1D04376C}" xr6:coauthVersionLast="36" xr6:coauthVersionMax="36" xr10:uidLastSave="{00000000-0000-0000-0000-000000000000}"/>
  <bookViews>
    <workbookView xWindow="0" yWindow="0" windowWidth="11556" windowHeight="7872" activeTab="3" xr2:uid="{00000000-000D-0000-FFFF-FFFF00000000}"/>
  </bookViews>
  <sheets>
    <sheet name="DI 19 luglio 1989" sheetId="1" r:id="rId1"/>
    <sheet name="DI 15 novembre 1995" sheetId="2" r:id="rId2"/>
    <sheet name="Legge 27 dicembre 1996 n 296" sheetId="3" r:id="rId3"/>
    <sheet name="Misura minima applicabile" sheetId="4" r:id="rId4"/>
    <sheet name="Canoni Autorità Portuali" sheetId="5" r:id="rId5"/>
  </sheets>
  <definedNames>
    <definedName name="_xlnm._FilterDatabase" localSheetId="0" hidden="1">'DI 19 luglio 1989'!$A$58:$D$100</definedName>
    <definedName name="_xlnm.Print_Area" localSheetId="1">'DI 15 novembre 1995'!$A$1:$D$116</definedName>
    <definedName name="_xlnm.Print_Area" localSheetId="0">'DI 19 luglio 1989'!$A$1:$F$237</definedName>
  </definedNames>
  <calcPr calcId="191029"/>
</workbook>
</file>

<file path=xl/calcChain.xml><?xml version="1.0" encoding="utf-8"?>
<calcChain xmlns="http://schemas.openxmlformats.org/spreadsheetml/2006/main">
  <c r="D41" i="4" l="1"/>
  <c r="D42" i="4" s="1"/>
  <c r="D43" i="4" s="1"/>
  <c r="D44" i="4" s="1"/>
  <c r="D45" i="4" s="1"/>
  <c r="B69" i="2" l="1"/>
  <c r="D16" i="4" l="1"/>
  <c r="D17" i="4" s="1"/>
  <c r="D18" i="4" s="1"/>
  <c r="D19" i="4" s="1"/>
  <c r="D20" i="4" s="1"/>
  <c r="D21" i="4" s="1"/>
  <c r="D22" i="4" s="1"/>
  <c r="D23" i="4" s="1"/>
  <c r="D24" i="4" s="1"/>
  <c r="D25" i="4" s="1"/>
  <c r="D26" i="4" s="1"/>
  <c r="D27" i="4" s="1"/>
  <c r="D28" i="4" s="1"/>
  <c r="D29" i="4" s="1"/>
  <c r="D30" i="4" s="1"/>
  <c r="D31" i="4" s="1"/>
  <c r="D32" i="4" s="1"/>
  <c r="D33" i="4" s="1"/>
  <c r="D34" i="4" s="1"/>
  <c r="D35" i="4" s="1"/>
  <c r="C15" i="4"/>
  <c r="D15" i="4" s="1"/>
  <c r="E145" i="3"/>
  <c r="E146" i="3" s="1"/>
  <c r="E147" i="3" s="1"/>
  <c r="E148" i="3" s="1"/>
  <c r="E149" i="3" s="1"/>
  <c r="E150" i="3" s="1"/>
  <c r="E151" i="3" s="1"/>
  <c r="E152" i="3" s="1"/>
  <c r="E153" i="3" s="1"/>
  <c r="E154" i="3" s="1"/>
  <c r="E155" i="3" s="1"/>
  <c r="E156" i="3" s="1"/>
  <c r="E157" i="3" s="1"/>
  <c r="E158" i="3" s="1"/>
  <c r="E159" i="3" s="1"/>
  <c r="E160" i="3" s="1"/>
  <c r="E161" i="3" s="1"/>
  <c r="E162" i="3" s="1"/>
  <c r="E163" i="3" s="1"/>
  <c r="E124" i="3"/>
  <c r="E125" i="3" s="1"/>
  <c r="E126" i="3" s="1"/>
  <c r="E127" i="3" s="1"/>
  <c r="E128" i="3" s="1"/>
  <c r="E129" i="3" s="1"/>
  <c r="E130" i="3" s="1"/>
  <c r="E131" i="3" s="1"/>
  <c r="E132" i="3" s="1"/>
  <c r="E133" i="3" s="1"/>
  <c r="E134" i="3" s="1"/>
  <c r="E135" i="3" s="1"/>
  <c r="E136" i="3" s="1"/>
  <c r="E137" i="3" s="1"/>
  <c r="E138" i="3" s="1"/>
  <c r="E139" i="3" s="1"/>
  <c r="E140" i="3" s="1"/>
  <c r="E141" i="3" s="1"/>
  <c r="E142" i="3" s="1"/>
  <c r="E103" i="3"/>
  <c r="E104" i="3" s="1"/>
  <c r="E105" i="3" s="1"/>
  <c r="E106" i="3" s="1"/>
  <c r="E107" i="3" s="1"/>
  <c r="E108" i="3" s="1"/>
  <c r="E109" i="3" s="1"/>
  <c r="E110" i="3" s="1"/>
  <c r="E111" i="3" s="1"/>
  <c r="E112" i="3" s="1"/>
  <c r="E113" i="3" s="1"/>
  <c r="E114" i="3" s="1"/>
  <c r="E115" i="3" s="1"/>
  <c r="E116" i="3" s="1"/>
  <c r="E117" i="3" s="1"/>
  <c r="E118" i="3" s="1"/>
  <c r="E119" i="3" s="1"/>
  <c r="E120" i="3" s="1"/>
  <c r="E121" i="3" s="1"/>
  <c r="E82" i="3"/>
  <c r="E83" i="3" s="1"/>
  <c r="E84" i="3" s="1"/>
  <c r="E85" i="3" s="1"/>
  <c r="E86" i="3" s="1"/>
  <c r="E87" i="3" s="1"/>
  <c r="E88" i="3" s="1"/>
  <c r="E89" i="3" s="1"/>
  <c r="E90" i="3" s="1"/>
  <c r="E91" i="3" s="1"/>
  <c r="E92" i="3" s="1"/>
  <c r="E93" i="3" s="1"/>
  <c r="E94" i="3" s="1"/>
  <c r="E95" i="3" s="1"/>
  <c r="E96" i="3" s="1"/>
  <c r="E97" i="3" s="1"/>
  <c r="E98" i="3" s="1"/>
  <c r="E99" i="3" s="1"/>
  <c r="E100" i="3" s="1"/>
  <c r="E53" i="3"/>
  <c r="E54" i="3" s="1"/>
  <c r="E55" i="3" s="1"/>
  <c r="E56" i="3" s="1"/>
  <c r="E57" i="3" s="1"/>
  <c r="E58" i="3" s="1"/>
  <c r="E59" i="3" s="1"/>
  <c r="E60" i="3" s="1"/>
  <c r="E61" i="3" s="1"/>
  <c r="E62" i="3" s="1"/>
  <c r="E63" i="3" s="1"/>
  <c r="E64" i="3" s="1"/>
  <c r="E65" i="3" s="1"/>
  <c r="E66" i="3" s="1"/>
  <c r="E67" i="3" s="1"/>
  <c r="E68" i="3" s="1"/>
  <c r="E69" i="3" s="1"/>
  <c r="E70" i="3" s="1"/>
  <c r="E71" i="3" s="1"/>
  <c r="D53" i="3"/>
  <c r="D54" i="3" s="1"/>
  <c r="D55" i="3" s="1"/>
  <c r="D56" i="3" s="1"/>
  <c r="D57" i="3" s="1"/>
  <c r="D58" i="3" s="1"/>
  <c r="D59" i="3" s="1"/>
  <c r="D60" i="3" s="1"/>
  <c r="D61" i="3" s="1"/>
  <c r="D62" i="3" s="1"/>
  <c r="D63" i="3" s="1"/>
  <c r="D64" i="3" s="1"/>
  <c r="D65" i="3" s="1"/>
  <c r="D66" i="3" s="1"/>
  <c r="D67" i="3" s="1"/>
  <c r="D68" i="3" s="1"/>
  <c r="D69" i="3" s="1"/>
  <c r="D70" i="3" s="1"/>
  <c r="D71" i="3" s="1"/>
  <c r="E31" i="3"/>
  <c r="E32" i="3" s="1"/>
  <c r="E33" i="3" s="1"/>
  <c r="E34" i="3" s="1"/>
  <c r="E35" i="3" s="1"/>
  <c r="E36" i="3" s="1"/>
  <c r="E37" i="3" s="1"/>
  <c r="E38" i="3" s="1"/>
  <c r="E39" i="3" s="1"/>
  <c r="E40" i="3" s="1"/>
  <c r="E41" i="3" s="1"/>
  <c r="E42" i="3" s="1"/>
  <c r="E43" i="3" s="1"/>
  <c r="E44" i="3" s="1"/>
  <c r="E45" i="3" s="1"/>
  <c r="E46" i="3" s="1"/>
  <c r="E47" i="3" s="1"/>
  <c r="E48" i="3" s="1"/>
  <c r="E49" i="3" s="1"/>
  <c r="D31" i="3"/>
  <c r="D32" i="3" s="1"/>
  <c r="D33" i="3" s="1"/>
  <c r="D34" i="3" s="1"/>
  <c r="D35" i="3" s="1"/>
  <c r="D36" i="3" s="1"/>
  <c r="D37" i="3" s="1"/>
  <c r="D38" i="3" s="1"/>
  <c r="D39" i="3" s="1"/>
  <c r="D40" i="3" s="1"/>
  <c r="D41" i="3" s="1"/>
  <c r="D42" i="3" s="1"/>
  <c r="D43" i="3" s="1"/>
  <c r="D44" i="3" s="1"/>
  <c r="D45" i="3" s="1"/>
  <c r="D46" i="3" s="1"/>
  <c r="D47" i="3" s="1"/>
  <c r="D48" i="3" s="1"/>
  <c r="D49" i="3" s="1"/>
  <c r="E9" i="3"/>
  <c r="E10" i="3" s="1"/>
  <c r="E11" i="3" s="1"/>
  <c r="E12" i="3" s="1"/>
  <c r="E13" i="3" s="1"/>
  <c r="E14" i="3" s="1"/>
  <c r="E15" i="3" s="1"/>
  <c r="E16" i="3" s="1"/>
  <c r="E17" i="3" s="1"/>
  <c r="E18" i="3" s="1"/>
  <c r="E19" i="3" s="1"/>
  <c r="E20" i="3" s="1"/>
  <c r="E21" i="3" s="1"/>
  <c r="E22" i="3" s="1"/>
  <c r="E23" i="3" s="1"/>
  <c r="E24" i="3" s="1"/>
  <c r="E25" i="3" s="1"/>
  <c r="E26" i="3" s="1"/>
  <c r="E27" i="3" s="1"/>
  <c r="D9" i="3"/>
  <c r="D10" i="3" s="1"/>
  <c r="D11" i="3" s="1"/>
  <c r="D12" i="3" s="1"/>
  <c r="D13" i="3" s="1"/>
  <c r="D14" i="3" s="1"/>
  <c r="D15" i="3" s="1"/>
  <c r="D16" i="3" s="1"/>
  <c r="D17" i="3" s="1"/>
  <c r="D18" i="3" s="1"/>
  <c r="D19" i="3" s="1"/>
  <c r="D20" i="3" s="1"/>
  <c r="D21" i="3" s="1"/>
  <c r="D22" i="3" s="1"/>
  <c r="D23" i="3" s="1"/>
  <c r="D24" i="3" s="1"/>
  <c r="D25" i="3" s="1"/>
  <c r="D26" i="3" s="1"/>
  <c r="D92" i="2"/>
  <c r="D93" i="2" s="1"/>
  <c r="D94" i="2" s="1"/>
  <c r="D95" i="2" s="1"/>
  <c r="D96" i="2" s="1"/>
  <c r="D97" i="2" s="1"/>
  <c r="D98" i="2" s="1"/>
  <c r="D99" i="2" s="1"/>
  <c r="D100" i="2" s="1"/>
  <c r="D101" i="2" s="1"/>
  <c r="D102" i="2" s="1"/>
  <c r="D103" i="2" s="1"/>
  <c r="D104" i="2" s="1"/>
  <c r="D105" i="2" s="1"/>
  <c r="D106" i="2" s="1"/>
  <c r="D91" i="2"/>
  <c r="D90" i="2"/>
  <c r="D89" i="2"/>
  <c r="D88" i="2"/>
  <c r="D87" i="2"/>
  <c r="D86" i="2"/>
  <c r="D85" i="2"/>
  <c r="D53" i="2"/>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52" i="2"/>
  <c r="D51" i="2"/>
  <c r="D50" i="2"/>
  <c r="D49" i="2"/>
  <c r="D48" i="2"/>
  <c r="D47" i="2"/>
  <c r="D46" i="2"/>
  <c r="D14" i="2"/>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13" i="2"/>
  <c r="D12" i="2"/>
  <c r="D11" i="2"/>
  <c r="D10" i="2"/>
  <c r="D9" i="2"/>
  <c r="D8" i="2"/>
  <c r="D7" i="2"/>
  <c r="F210" i="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D210" i="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F209" i="1"/>
  <c r="D209" i="1"/>
  <c r="F208" i="1"/>
  <c r="D208" i="1"/>
  <c r="F207" i="1"/>
  <c r="D207" i="1"/>
  <c r="F206" i="1"/>
  <c r="D206" i="1"/>
  <c r="F205" i="1"/>
  <c r="D205" i="1"/>
  <c r="F204" i="1"/>
  <c r="D204" i="1"/>
  <c r="F203" i="1"/>
  <c r="D203" i="1"/>
  <c r="F202" i="1"/>
  <c r="D202" i="1"/>
  <c r="F201" i="1"/>
  <c r="D201" i="1"/>
  <c r="F200" i="1"/>
  <c r="D200" i="1"/>
  <c r="F199" i="1"/>
  <c r="D199" i="1"/>
  <c r="F198" i="1"/>
  <c r="D198" i="1"/>
  <c r="F153" i="1"/>
  <c r="F154" i="1"/>
  <c r="F155" i="1"/>
  <c r="F156" i="1"/>
  <c r="F157" i="1"/>
  <c r="F158" i="1"/>
  <c r="F159" i="1"/>
  <c r="F160" i="1"/>
  <c r="F161" i="1"/>
  <c r="F162" i="1"/>
  <c r="F163" i="1"/>
  <c r="F164" i="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52" i="1"/>
  <c r="D164" i="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63" i="1"/>
  <c r="D162" i="1"/>
  <c r="D161" i="1"/>
  <c r="D160" i="1"/>
  <c r="D159" i="1"/>
  <c r="D158" i="1"/>
  <c r="D157" i="1"/>
  <c r="D156" i="1"/>
  <c r="D155" i="1"/>
  <c r="D154" i="1"/>
  <c r="D153" i="1"/>
  <c r="D152" i="1"/>
  <c r="D119" i="1"/>
  <c r="D118" i="1"/>
  <c r="D117" i="1"/>
  <c r="D116" i="1"/>
  <c r="D115" i="1"/>
  <c r="D114" i="1"/>
  <c r="D113" i="1"/>
  <c r="D112" i="1"/>
  <c r="D111" i="1"/>
  <c r="D110" i="1"/>
  <c r="D109" i="1"/>
  <c r="D108" i="1"/>
  <c r="D107" i="1"/>
  <c r="D75" i="1"/>
  <c r="D76" i="1" s="1"/>
  <c r="D77" i="1" s="1"/>
  <c r="D78" i="1" s="1"/>
  <c r="D79" i="1" s="1"/>
  <c r="D80" i="1" s="1"/>
  <c r="D81" i="1" s="1"/>
  <c r="D82" i="1" s="1"/>
  <c r="D74" i="1"/>
  <c r="D73" i="1"/>
  <c r="D72" i="1"/>
  <c r="D71" i="1"/>
  <c r="D70" i="1"/>
  <c r="D69" i="1"/>
  <c r="D68" i="1"/>
  <c r="D67" i="1"/>
  <c r="D66" i="1"/>
  <c r="D65" i="1"/>
  <c r="D64" i="1"/>
  <c r="D63" i="1"/>
  <c r="D20" i="1"/>
  <c r="D21" i="1"/>
  <c r="D22" i="1"/>
  <c r="D23" i="1"/>
  <c r="D24" i="1"/>
  <c r="D25" i="1"/>
  <c r="D26" i="1"/>
  <c r="D27" i="1"/>
  <c r="D28" i="1"/>
  <c r="D29" i="1"/>
  <c r="D30" i="1"/>
  <c r="D31" i="1"/>
  <c r="D32" i="1" s="1"/>
  <c r="D33" i="1" s="1"/>
  <c r="D34" i="1" s="1"/>
  <c r="D35" i="1" s="1"/>
  <c r="D36" i="1" s="1"/>
  <c r="D37" i="1" s="1"/>
  <c r="D38" i="1" s="1"/>
  <c r="D39" i="1" s="1"/>
  <c r="D40" i="1" s="1"/>
  <c r="D41" i="1" s="1"/>
  <c r="D42" i="1" s="1"/>
  <c r="D43" i="1" s="1"/>
  <c r="D19" i="1"/>
  <c r="D5" i="1"/>
  <c r="D6" i="1"/>
  <c r="D7" i="1"/>
  <c r="D8" i="1"/>
  <c r="D9" i="1"/>
  <c r="D10" i="1"/>
  <c r="D11" i="1"/>
  <c r="D12" i="1"/>
  <c r="D27" i="3" l="1"/>
  <c r="D107" i="2"/>
  <c r="D108" i="2" s="1"/>
  <c r="D109" i="2" s="1"/>
  <c r="D110" i="2" s="1"/>
  <c r="D111" i="2" s="1"/>
  <c r="D112" i="2" s="1"/>
  <c r="D113" i="2" s="1"/>
  <c r="D114" i="2" s="1"/>
  <c r="D115" i="2" s="1"/>
  <c r="D116" i="2" s="1"/>
  <c r="D83" i="1"/>
  <c r="D84" i="1" s="1"/>
  <c r="D85" i="1" s="1"/>
  <c r="D86" i="1" s="1"/>
  <c r="D87" i="1" s="1"/>
  <c r="D88" i="1" s="1"/>
  <c r="D89" i="1" s="1"/>
  <c r="D90" i="1" s="1"/>
  <c r="D91" i="1" s="1"/>
  <c r="D92" i="1" s="1"/>
  <c r="D93" i="1" s="1"/>
  <c r="D94" i="1" s="1"/>
  <c r="D95" i="1" s="1"/>
  <c r="D96" i="1" s="1"/>
  <c r="D97" i="1" s="1"/>
  <c r="D98" i="1" s="1"/>
  <c r="D99" i="1" s="1"/>
  <c r="D120" i="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44" i="1"/>
  <c r="D45" i="1" s="1"/>
  <c r="D46" i="1" s="1"/>
  <c r="D47" i="1" s="1"/>
  <c r="D48" i="1" s="1"/>
  <c r="D49" i="1" s="1"/>
  <c r="D50" i="1" s="1"/>
  <c r="D51" i="1" s="1"/>
  <c r="D52" i="1" s="1"/>
  <c r="D53" i="1" s="1"/>
  <c r="D54" i="1" s="1"/>
  <c r="D55" i="1" s="1"/>
</calcChain>
</file>

<file path=xl/sharedStrings.xml><?xml version="1.0" encoding="utf-8"?>
<sst xmlns="http://schemas.openxmlformats.org/spreadsheetml/2006/main" count="182" uniqueCount="78">
  <si>
    <t>CANONI RELATIVI A CONCESSIONI DEMANIALI MARITTIME PER TUTTE LE FINALITA' DIVERSE DA TURISTICO RICREATIVO, CANTIERISTICA NAVALE E NAUTICA DA DIPORTO</t>
  </si>
  <si>
    <t>Decreto interministeriale 19 luglio 1989, attuativo delle disposizioni della legge 5 maggio 1989, n. 160 - Artt. 1 e 4 della legge 494/1993</t>
  </si>
  <si>
    <t>TIPOLOGIA CONCESSORIA</t>
  </si>
  <si>
    <t>Lire</t>
  </si>
  <si>
    <t>Euro</t>
  </si>
  <si>
    <t>Articolo 1, comma 1, lett. a)</t>
  </si>
  <si>
    <t>Area scoperta</t>
  </si>
  <si>
    <t>Articolo 1, comma 1, lett. b)</t>
  </si>
  <si>
    <t>Articolo 1, comma 1, lett. c)</t>
  </si>
  <si>
    <t>Articolo 1, comma 2</t>
  </si>
  <si>
    <t>Articolo 2, comma 1</t>
  </si>
  <si>
    <t>Area sedime impianti di facile rimozione</t>
  </si>
  <si>
    <t>Area sedime impianti di difficile rimozione</t>
  </si>
  <si>
    <r>
      <t>Volumetria eccedente la quota +/- 2,70 mt./ al m</t>
    </r>
    <r>
      <rPr>
        <vertAlign val="superscript"/>
        <sz val="11"/>
        <color theme="1"/>
        <rFont val="Calibri"/>
        <family val="2"/>
        <scheme val="minor"/>
      </rPr>
      <t>3</t>
    </r>
  </si>
  <si>
    <t>Volumetria tetto massimo</t>
  </si>
  <si>
    <t>Area di sedime pertinenze</t>
  </si>
  <si>
    <t>Volumetria eccedente la quota +/- 2,70 mt. per le pertinenze del p.d.m./ al m3</t>
  </si>
  <si>
    <t>Volumetria tetto massimo (pertinenze)</t>
  </si>
  <si>
    <r>
      <t>Importo per m</t>
    </r>
    <r>
      <rPr>
        <b/>
        <vertAlign val="superscript"/>
        <sz val="11"/>
        <color theme="1"/>
        <rFont val="Calibri"/>
        <family val="2"/>
        <scheme val="minor"/>
      </rPr>
      <t>2</t>
    </r>
    <r>
      <rPr>
        <b/>
        <sz val="11"/>
        <color theme="1"/>
        <rFont val="Calibri"/>
        <family val="2"/>
        <scheme val="minor"/>
      </rPr>
      <t>/anno (importi riferiti all'anno 1989)</t>
    </r>
  </si>
  <si>
    <t>Pagina 1/6</t>
  </si>
  <si>
    <r>
      <t>Articolo 1, comma 1, lett. a) - Area scoperta - Importo per m</t>
    </r>
    <r>
      <rPr>
        <vertAlign val="superscript"/>
        <sz val="11"/>
        <color theme="1"/>
        <rFont val="Calibri"/>
        <family val="2"/>
        <scheme val="minor"/>
      </rPr>
      <t>2</t>
    </r>
    <r>
      <rPr>
        <sz val="11"/>
        <color theme="1"/>
        <rFont val="Calibri"/>
        <family val="2"/>
        <scheme val="minor"/>
      </rPr>
      <t>/anno</t>
    </r>
  </si>
  <si>
    <t>Anno</t>
  </si>
  <si>
    <t>Incremento ISTAT %</t>
  </si>
  <si>
    <t>Pagina 2/6</t>
  </si>
  <si>
    <r>
      <t>Articolo 1, comma 1, lett. b) - Area sedime impianti di facile rimozione - Importo per m</t>
    </r>
    <r>
      <rPr>
        <vertAlign val="superscript"/>
        <sz val="11"/>
        <color theme="1"/>
        <rFont val="Calibri"/>
        <family val="2"/>
        <scheme val="minor"/>
      </rPr>
      <t>2</t>
    </r>
    <r>
      <rPr>
        <sz val="11"/>
        <color theme="1"/>
        <rFont val="Calibri"/>
        <family val="2"/>
        <scheme val="minor"/>
      </rPr>
      <t>/anno</t>
    </r>
  </si>
  <si>
    <r>
      <t>Articolo 1, comma 1, lett. c) - Area sedime impianti di difficile rimozione                                                                                                                     Articolo 2, comma 1 - Area di sedime pertinenze                                                                                                                                                                       Importo per m</t>
    </r>
    <r>
      <rPr>
        <vertAlign val="superscript"/>
        <sz val="11"/>
        <color theme="1"/>
        <rFont val="Calibri"/>
        <family val="2"/>
        <scheme val="minor"/>
      </rPr>
      <t>2</t>
    </r>
    <r>
      <rPr>
        <sz val="11"/>
        <color theme="1"/>
        <rFont val="Calibri"/>
        <family val="2"/>
        <scheme val="minor"/>
      </rPr>
      <t>/anno</t>
    </r>
  </si>
  <si>
    <t>Pagina 3/6</t>
  </si>
  <si>
    <t>Pagina 4/6</t>
  </si>
  <si>
    <t>Tetto massimo volumetria</t>
  </si>
  <si>
    <r>
      <t>Articolo 1, comma 2 - Volumetria eccedente la quota +/- 2,70 mt./al m</t>
    </r>
    <r>
      <rPr>
        <vertAlign val="superscript"/>
        <sz val="11"/>
        <color theme="1"/>
        <rFont val="Calibri"/>
        <family val="2"/>
        <scheme val="minor"/>
      </rPr>
      <t xml:space="preserve">3                                                                                    </t>
    </r>
    <r>
      <rPr>
        <sz val="11"/>
        <color theme="1"/>
        <rFont val="Calibri"/>
        <family val="2"/>
        <scheme val="minor"/>
      </rPr>
      <t xml:space="preserve">                                                                                                                                                  Importo per m</t>
    </r>
    <r>
      <rPr>
        <vertAlign val="superscript"/>
        <sz val="11"/>
        <color theme="1"/>
        <rFont val="Calibri"/>
        <family val="2"/>
        <scheme val="minor"/>
      </rPr>
      <t>2</t>
    </r>
    <r>
      <rPr>
        <sz val="11"/>
        <color theme="1"/>
        <rFont val="Calibri"/>
        <family val="2"/>
        <scheme val="minor"/>
      </rPr>
      <t>/anno</t>
    </r>
  </si>
  <si>
    <t>Pagina 5/6</t>
  </si>
  <si>
    <r>
      <t>Articolo 2, comma 1 - Volumetria eccedente la quota +/- 2,70 mt. per le pertinenze del p.d.m./al m</t>
    </r>
    <r>
      <rPr>
        <vertAlign val="superscript"/>
        <sz val="11"/>
        <color theme="1"/>
        <rFont val="Calibri"/>
        <family val="2"/>
        <scheme val="minor"/>
      </rPr>
      <t xml:space="preserve">3                                                                                    </t>
    </r>
    <r>
      <rPr>
        <sz val="11"/>
        <color theme="1"/>
        <rFont val="Calibri"/>
        <family val="2"/>
        <scheme val="minor"/>
      </rPr>
      <t xml:space="preserve">                                                                                                                                                  Importo per m</t>
    </r>
    <r>
      <rPr>
        <vertAlign val="superscript"/>
        <sz val="11"/>
        <color theme="1"/>
        <rFont val="Calibri"/>
        <family val="2"/>
        <scheme val="minor"/>
      </rPr>
      <t>2</t>
    </r>
    <r>
      <rPr>
        <sz val="11"/>
        <color theme="1"/>
        <rFont val="Calibri"/>
        <family val="2"/>
        <scheme val="minor"/>
      </rPr>
      <t>/anno</t>
    </r>
  </si>
  <si>
    <t>CANONI RELATIVI A CONCESSIONI DEMANIALI MARITTIME PER LA PESCA ED ACQUICOLTURA, CANTIERI NAVALI ED ATTIVITA' CONCERNENTI LA COSTRUZIONE, MANUTENZIONE, RIPARAZIONE O DEMOLIZIONE DI MEZZI AERONAVALI</t>
  </si>
  <si>
    <t>Tali misure a decorrere dal 7 luglio 2004 si applicano, ai sensi dell'art. 23 del decreto legislativo 26 maggio 2004, n. 154, che ha abrogato la legge 41/82 nonché le successive modifiche ed integrazioni apportate dalla leggi 165/92 e 164/98 - alle sole concessioni demaniali marittime per attività di pesca e acquicoltura rilasciate a favore delle cooperative e/o consorzi di cooperative di pescatori, mentre sempre a decorrere da tale data, per tutti gli altri operatori che esercitano l'attività di pesca in forma diversa da quelle sopraindicate, si applicano i canoni nelle misure unitarie determinate dal decreto interministeriale 19 luglio 1989.</t>
  </si>
  <si>
    <t>Pagina 1/2</t>
  </si>
  <si>
    <r>
      <t>Punto 1 - Aree, manufatti e impianti ubicati a terra sul demanio marittimo                                                                                                                                                                                Importo per m</t>
    </r>
    <r>
      <rPr>
        <vertAlign val="superscript"/>
        <sz val="10"/>
        <color theme="1"/>
        <rFont val="Calibri"/>
        <family val="2"/>
        <scheme val="minor"/>
      </rPr>
      <t>2</t>
    </r>
    <r>
      <rPr>
        <sz val="10"/>
        <color theme="1"/>
        <rFont val="Calibri"/>
        <family val="2"/>
        <scheme val="minor"/>
      </rPr>
      <t>/anno</t>
    </r>
  </si>
  <si>
    <r>
      <t>Punto 2 - Specchi acquei, manufatti e impianti ubicati nel mare territoriale                                                                                                                                                                                Importo per m</t>
    </r>
    <r>
      <rPr>
        <vertAlign val="superscript"/>
        <sz val="10"/>
        <color theme="1"/>
        <rFont val="Calibri"/>
        <family val="2"/>
        <scheme val="minor"/>
      </rPr>
      <t>2</t>
    </r>
    <r>
      <rPr>
        <sz val="10"/>
        <color theme="1"/>
        <rFont val="Calibri"/>
        <family val="2"/>
        <scheme val="minor"/>
      </rPr>
      <t>/anno</t>
    </r>
  </si>
  <si>
    <t>Pagina 2/2</t>
  </si>
  <si>
    <t>Tali misure non si applicano, ai sensi dell'art. 8 della legge 552/1999, alle concessioni rilasciate anteriormente al 1994 e fino alla loro scadenza, qualora il concessionario sia una impresa di costruzione e riparazione navale iscritta agli albi speciali di cui al titolo IV della legge 14 giugno 1989, n. 234</t>
  </si>
  <si>
    <r>
      <t>Aree, specchi acquei, manufatti e pertinenze                                                                                                                                                                                                                                       Importo per m</t>
    </r>
    <r>
      <rPr>
        <vertAlign val="superscript"/>
        <sz val="10"/>
        <color theme="1"/>
        <rFont val="Calibri"/>
        <family val="2"/>
        <scheme val="minor"/>
      </rPr>
      <t>2</t>
    </r>
    <r>
      <rPr>
        <sz val="10"/>
        <color theme="1"/>
        <rFont val="Calibri"/>
        <family val="2"/>
        <scheme val="minor"/>
      </rPr>
      <t>/anno</t>
    </r>
  </si>
  <si>
    <t>Canoni relativi a concessioni demaniali marittime con finalità turistico-ricreative e per le strutture destinate alla nautica da diporto</t>
  </si>
  <si>
    <t>Legge 27 dicembre 2006, n. 296 - Disposizioni per la formazione del bilancio annuale e pluriennale dello Stato (legge finanziaria 2007) (G.U. n. 299 del 27-12-2006 - Suppl. Ordinario n.244) - (Art. 1, commi 251-252) + Circolari Agenzia del Demanio prot. 2007/71 62/DAO in data 21 febbraio 2007; prot n. 2007/9801 in data 9 marzo 2007; prot n. 2009/5894 in data 10 febbraio 2009 e prot n. 2009/22570/DAO-CO/BD in data 27 maggio 2009 - Circolari Serie I Titolo: Demanio Marittimo n. 15 in data 9 agosto 2007 del Ministero dei Trasporti; nn. 22 e 26 in data 25 maggio e 23 luglio 2009 del Ministero delle Infrastrutture e dei Trasporti).</t>
  </si>
  <si>
    <t>Misure di canone tabellari - introdotte al punto 1) lettera b del comma 1 innovato dal comma 251 della legge 27 dicembre 2006, n. 296 - rivalutate con gli indici istat dal 1999 al 2007 da applicare con decorrenza 1° gennaio 2007.</t>
  </si>
  <si>
    <t>Tipologia concessoria</t>
  </si>
  <si>
    <r>
      <t>Importo per m</t>
    </r>
    <r>
      <rPr>
        <vertAlign val="superscript"/>
        <sz val="11"/>
        <color theme="1"/>
        <rFont val="Calibri"/>
        <family val="2"/>
        <scheme val="minor"/>
      </rPr>
      <t>2</t>
    </r>
    <r>
      <rPr>
        <sz val="11"/>
        <color theme="1"/>
        <rFont val="Calibri"/>
        <family val="2"/>
        <scheme val="minor"/>
      </rPr>
      <t>/anno</t>
    </r>
  </si>
  <si>
    <t>Anno/ISTAT</t>
  </si>
  <si>
    <t>Categoria "A"</t>
  </si>
  <si>
    <t>Categoria "B"</t>
  </si>
  <si>
    <t>Aree e specchi acquei occupati con impianti/opere di facile rimozione</t>
  </si>
  <si>
    <t>Per ogni metro quadrato di mare territoriale per specchi acquei delimitati da opere che riguardano i porti così come definite dall'articolo 5 del testo unico di cui al regio decreto 2 aprile 1885, n. 3095, e comunque entro 100 metri dalla costa;</t>
  </si>
  <si>
    <t>Tra 101 e 300 metri dalla battigia</t>
  </si>
  <si>
    <t>Oltre i 300 metri dalla battigia</t>
  </si>
  <si>
    <t>Specchi acquei utilizzati per il posizionamento di campi boa per l'ancoraggio delle navi al di fuori degli specchi acquei di cui al punto d.</t>
  </si>
  <si>
    <t>Misura minima del canone applicabile                                                                                                                                                                                                               (Articolo 9 del Decreto Interministeriale 19 luglio 1989, attuativo delle disposizioni della legge 5 maggio 1989, n. 160)</t>
  </si>
  <si>
    <t>Canoni demaniali marittimi - Applicazione da parte delle Autorità Portuali</t>
  </si>
  <si>
    <t>Art. 18 L. 84/94</t>
  </si>
  <si>
    <t>Utilizzazioni né turistiche né Porti Turistici né ex art. 18 L.84/94</t>
  </si>
  <si>
    <t>Criteri di cui allo stesso articolo (In attesa del decreto non ancora emanato dal Ministero dei Trasporti si applicano, nel minimo, i criteri previsti dal Decreto interministeriale 19 luglio 1989,  attuativo delle disposizioni della legge 5 maggio 1989, n.160 con gli aggiornamenti di cui agli artt. 1 e 04 Legge n.494/1993)</t>
  </si>
  <si>
    <t>Criteri autonomi ma con limite minimo di cui all'art. 7 L. 494/93 e limite massimo di cui all'art. 13, c. 1 lett. a), 2° periodo
IN PRATICA CANONI UGUALI A QUELLI APPLICATI DALLE CAPITANERIE DI PORTO</t>
  </si>
  <si>
    <t>Criteri autonomi con limite minimo ex art. 7 L. 494/93 (Decreto interministeriale 19 luglio 1989,  attuativo delle disposizioni della legge 5 maggio 1989, n.160 con gli aggiornamenti di cui agli artt. 1 e 04 Legge n.494/1993)</t>
  </si>
  <si>
    <t>Porti turistici</t>
  </si>
  <si>
    <t>Criteri autonomi ma con limite minimo ex art. 7 L. 494/93 (Decreto interministeriale 19 luglio 1989,  attuativo delle disposizioni della legge 5 maggio 1989, n.160 con gli aggiornamenti di cui agli artt. 1 e 04 Legge n.494/1993)</t>
  </si>
  <si>
    <t>Misure unitarie attualizzate al 2019 con gli incrementi ISTAT dall'anno 2000</t>
  </si>
  <si>
    <t>Decreto interministeriale 15 novembre 1995, n. 595 attuativo dell'articolo 03, comma 2 del D.L. 400/93,  convertito con modificazioni nella Legge 4 dicembre 1993, n. 494   come modificato dalla legge di conversione del 13 ottobre 2020 n.126                                                                                                                                                                                                                                                                                                               Legge 23 dicembre 1996, n. 647, di conversione del D.L. 21 ottobre 1996, n. 535</t>
  </si>
  <si>
    <t>Decreto interministeriale 15 novembre 1995, n. 595 attuativo dell'articolo 03, comma 2 del D.L. 400/93,  convertito con modificazioni nella Legge 4 dicembre 1993, n. 494  come modificato dalla legge di conversione del 13 ottobre 2020 n. 126                                                                                                                                                                                                                                                                                                                Legge 23 dicembre 1996, n. 647, di conversione del D.L. 21 ottobre 1996, n. 535</t>
  </si>
  <si>
    <t>Decreto interministeriale 15 novembre 1995, n. 595 attuativo dell'articolo 03, comma 2 del D.L. 400/93,  convertito con modificazioni nella Legge 4 dicembre 1993, n. 494  come  modificato dalla legge di conversione del 13 ottobre 2020 n. 126                                                                                                                                                                                                                                                                                                               Legge 23 dicembre 1996, n. 647, di conversione del D.L. 21 ottobre 1996, n. 535</t>
  </si>
  <si>
    <t>Decreto-Legge del 14 agosto 2020 n. 104 art. 100 converti in Legge il 13 ottobre 2020 n. 126</t>
  </si>
  <si>
    <r>
      <t>Con Decreto Legge del 14/08/2020 n. 104 e successiva Legge di conversione del 13/10/2020 n. 126 Articolo 100 comma 4 ha disposto</t>
    </r>
    <r>
      <rPr>
        <i/>
        <sz val="11"/>
        <color theme="1"/>
        <rFont val="Calibri"/>
        <family val="2"/>
        <scheme val="minor"/>
      </rPr>
      <t xml:space="preserve"> che - dal 1° gennaio 2021 l'importo annuo del canone dovuto quale corrispettivo dell'utilizzazione di area e pertinenze demaniali marittime con qualunque finalità non può, comunque, essere inferiore a E 2.500</t>
    </r>
  </si>
  <si>
    <t>UTILIZZAZIONI TURISTICHE (Decreto ministeriale 5 agosto 1998, n. 342 attuativo dell’articolo 03, comma 1 del D.L. 400/93, convertito, con modificazioni, nella Legge 4 dicembre 1993, n. 494 • Articolo 1, commi 250-256 della Legge 27 dicembre 2006, n. 296  a decorrere dal 1° gennaio 2007(Legge Finanziaria 2007)- PESCA Decreto-Legge del 14 agosto 2020 n.104 art.100 - converto in Legge il 13 ottobre 2020 n. 176 - CANTIERISTICA - Decreto-Legge del 14 agosto 2020 n.104 art.100 - converto in Legge il 13 ottobre 2020 n. 176
Legge 23 dicembre 1996, n. 647, di conversione del D.L. 21 ottobre 1996, n. 535)</t>
  </si>
  <si>
    <t>Aree e specchi acquei occupati con impianti/opere di difficile rimozione</t>
  </si>
  <si>
    <t>Misure unitarie attualizzate al 2025</t>
  </si>
  <si>
    <t>Misure unitarie attualizzate al 2025 - Articolo 1 Pesca e Acquacoltura</t>
  </si>
  <si>
    <t>Misure unitarie attualizzate al 2025 - Articolo 2 Cantieristica</t>
  </si>
  <si>
    <t>Pagina 6/6</t>
  </si>
  <si>
    <t>(*) Qualora ricorrano i presupposti per l’applicazione dell’art. 4 della legge 5 agosto 2022, n. 118 (solo turistico-ricreativo).</t>
  </si>
  <si>
    <r>
      <rPr>
        <b/>
        <sz val="11"/>
        <color theme="1"/>
        <rFont val="Calibri"/>
        <family val="2"/>
        <scheme val="minor"/>
      </rPr>
      <t>(</t>
    </r>
    <r>
      <rPr>
        <b/>
        <sz val="11"/>
        <color theme="1"/>
        <rFont val="Aptos Narrow"/>
        <family val="2"/>
      </rPr>
      <t>*)</t>
    </r>
    <r>
      <rPr>
        <sz val="11"/>
        <color theme="1"/>
        <rFont val="Aptos Narrow"/>
        <family val="2"/>
      </rPr>
      <t xml:space="preserve"> </t>
    </r>
    <r>
      <rPr>
        <sz val="11"/>
        <color theme="1"/>
        <rFont val="Calibri"/>
        <family val="2"/>
        <scheme val="minor"/>
      </rPr>
      <t>Qualora ricorrano i presupposti per l’applicazione dell’art. 4 della legge 5 agosto 2022, n. 118 (solo turistico-ricreativo).</t>
    </r>
  </si>
  <si>
    <t>2025 (1° Apr - 31 Dic)*</t>
  </si>
  <si>
    <r>
      <t>2025 (1° Apr - 31 Dic)</t>
    </r>
    <r>
      <rPr>
        <b/>
        <sz val="11"/>
        <color theme="1"/>
        <rFont val="Aptos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</si>
</sst>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0000"/>
    <numFmt numFmtId="165" formatCode="0.000"/>
    <numFmt numFmtId="166" formatCode="0.00000"/>
    <numFmt numFmtId="167" formatCode="0.000000"/>
    <numFmt numFmtId="168" formatCode="0.0%"/>
    <numFmt numFmtId="169" formatCode="&quot;€&quot;\ #,##0.00000;\-&quot;€&quot;\ #,##0.00000"/>
    <numFmt numFmtId="170" formatCode="[$€-2]\ #,##0.00000;\-[$€-2]\ #,##0.00000"/>
    <numFmt numFmtId="171" formatCode="&quot;€&quot;\ #,##0.000000"/>
    <numFmt numFmtId="172" formatCode="#,##0.00000\ &quot;€&quot;"/>
  </numFmts>
  <fonts count="16">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sz val="14"/>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11"/>
      <color theme="0"/>
      <name val="Calibri"/>
      <family val="2"/>
      <scheme val="minor"/>
    </font>
    <font>
      <sz val="10"/>
      <name val="Calibri"/>
      <family val="2"/>
      <scheme val="minor"/>
    </font>
    <font>
      <i/>
      <sz val="11"/>
      <color theme="1"/>
      <name val="Calibri"/>
      <family val="2"/>
      <scheme val="minor"/>
    </font>
    <font>
      <sz val="11"/>
      <color theme="1"/>
      <name val="Aptos Narrow"/>
      <family val="2"/>
    </font>
    <font>
      <b/>
      <sz val="11"/>
      <color theme="1"/>
      <name val="Aptos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201">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0" fontId="0" fillId="0" borderId="0" xfId="0" applyAlignment="1">
      <alignment horizontal="right" vertical="center" wrapText="1"/>
    </xf>
    <xf numFmtId="10"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3" fontId="0" fillId="0" borderId="8" xfId="0" applyNumberFormat="1" applyBorder="1" applyAlignment="1">
      <alignment horizontal="center" vertical="center" wrapText="1"/>
    </xf>
    <xf numFmtId="10" fontId="0" fillId="0" borderId="0" xfId="0" applyNumberFormat="1" applyAlignment="1">
      <alignment horizontal="center" vertical="center" wrapText="1"/>
    </xf>
    <xf numFmtId="165"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4" fillId="0" borderId="9" xfId="0" applyFont="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0" borderId="1" xfId="0" applyBorder="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10" fontId="8" fillId="0" borderId="1" xfId="0" applyNumberFormat="1" applyFont="1" applyBorder="1" applyAlignment="1">
      <alignment horizontal="center" vertical="center" wrapText="1"/>
    </xf>
    <xf numFmtId="168" fontId="0" fillId="0" borderId="1" xfId="0" applyNumberFormat="1" applyBorder="1" applyAlignment="1">
      <alignment horizontal="center" vertical="center" wrapText="1"/>
    </xf>
    <xf numFmtId="164" fontId="0" fillId="3" borderId="6" xfId="0" applyNumberFormat="1" applyFill="1" applyBorder="1" applyAlignment="1">
      <alignment horizontal="center" vertical="center" wrapText="1"/>
    </xf>
    <xf numFmtId="165" fontId="1" fillId="0" borderId="1" xfId="0" applyNumberFormat="1" applyFont="1" applyBorder="1" applyAlignment="1">
      <alignment horizontal="center" vertical="center" wrapText="1"/>
    </xf>
    <xf numFmtId="10" fontId="0" fillId="0" borderId="1" xfId="0" applyNumberFormat="1" applyBorder="1" applyAlignment="1">
      <alignment horizontal="center" vertical="center"/>
    </xf>
    <xf numFmtId="0" fontId="1" fillId="0" borderId="1" xfId="0" applyFont="1" applyBorder="1"/>
    <xf numFmtId="0" fontId="8" fillId="0" borderId="1" xfId="0" applyFont="1" applyBorder="1" applyAlignment="1">
      <alignment horizontal="center" vertical="center" wrapText="1"/>
    </xf>
    <xf numFmtId="164" fontId="8" fillId="0" borderId="6" xfId="0" applyNumberFormat="1" applyFont="1" applyBorder="1" applyAlignment="1">
      <alignment horizontal="center" vertical="center" wrapText="1"/>
    </xf>
    <xf numFmtId="0" fontId="11" fillId="0" borderId="1" xfId="0" applyFont="1" applyBorder="1"/>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5" xfId="0" applyFont="1" applyBorder="1" applyAlignment="1">
      <alignment horizontal="center" vertical="center" wrapText="1"/>
    </xf>
    <xf numFmtId="169" fontId="0" fillId="0" borderId="6" xfId="0" applyNumberFormat="1" applyBorder="1" applyAlignment="1">
      <alignment horizontal="center" vertical="center" wrapText="1"/>
    </xf>
    <xf numFmtId="0" fontId="0" fillId="2" borderId="15" xfId="0" applyFill="1" applyBorder="1" applyAlignment="1">
      <alignment horizontal="center" vertical="center" wrapText="1"/>
    </xf>
    <xf numFmtId="0" fontId="1" fillId="0" borderId="0" xfId="0" applyFont="1"/>
    <xf numFmtId="0" fontId="0" fillId="0" borderId="0" xfId="0" applyAlignment="1">
      <alignment horizontal="center" vertical="center"/>
    </xf>
    <xf numFmtId="0" fontId="8" fillId="3" borderId="5" xfId="0" applyFont="1" applyFill="1" applyBorder="1" applyAlignment="1">
      <alignment horizontal="center" vertical="center" wrapText="1"/>
    </xf>
    <xf numFmtId="0" fontId="11" fillId="0" borderId="8" xfId="0" applyFont="1" applyBorder="1"/>
    <xf numFmtId="0" fontId="8"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right"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8" fillId="2" borderId="4" xfId="0" applyFont="1" applyFill="1" applyBorder="1" applyAlignment="1">
      <alignment horizontal="center" vertical="center" wrapText="1"/>
    </xf>
    <xf numFmtId="167" fontId="0" fillId="0" borderId="0" xfId="0" applyNumberFormat="1"/>
    <xf numFmtId="166" fontId="0" fillId="0" borderId="0" xfId="0" applyNumberFormat="1"/>
    <xf numFmtId="164" fontId="0" fillId="0" borderId="6" xfId="0" applyNumberFormat="1" applyBorder="1" applyAlignment="1">
      <alignment horizontal="center" vertical="center"/>
    </xf>
    <xf numFmtId="10" fontId="0" fillId="0" borderId="11" xfId="0" applyNumberFormat="1" applyBorder="1" applyAlignment="1">
      <alignment horizontal="center"/>
    </xf>
    <xf numFmtId="0" fontId="1" fillId="0" borderId="11" xfId="0" applyFont="1" applyBorder="1"/>
    <xf numFmtId="164" fontId="0" fillId="0" borderId="12" xfId="0" applyNumberFormat="1"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0" fontId="0" fillId="0" borderId="8" xfId="0" applyNumberFormat="1" applyBorder="1" applyAlignment="1">
      <alignment horizontal="center" vertical="center" wrapText="1"/>
    </xf>
    <xf numFmtId="164" fontId="0" fillId="0" borderId="8" xfId="0" applyNumberFormat="1" applyBorder="1" applyAlignment="1">
      <alignment horizontal="center" vertical="center" wrapText="1"/>
    </xf>
    <xf numFmtId="169" fontId="0" fillId="0" borderId="9" xfId="0" applyNumberFormat="1" applyBorder="1" applyAlignment="1">
      <alignment horizontal="center" vertical="center" wrapText="1"/>
    </xf>
    <xf numFmtId="164" fontId="1" fillId="0" borderId="20" xfId="0" applyNumberFormat="1" applyFont="1" applyBorder="1" applyAlignment="1">
      <alignment horizontal="center" vertical="center" wrapText="1"/>
    </xf>
    <xf numFmtId="165" fontId="0" fillId="0" borderId="8" xfId="0" applyNumberFormat="1" applyBorder="1" applyAlignment="1">
      <alignment horizontal="center" vertical="center" wrapText="1"/>
    </xf>
    <xf numFmtId="10" fontId="8" fillId="0" borderId="11"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10"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71" fontId="0" fillId="0" borderId="0" xfId="0" applyNumberFormat="1" applyAlignment="1">
      <alignment horizontal="center" vertical="center"/>
    </xf>
    <xf numFmtId="10" fontId="0" fillId="0" borderId="11"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12" xfId="0" applyNumberForma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0" fillId="0" borderId="7" xfId="0" applyBorder="1" applyAlignment="1">
      <alignment horizontal="center" vertical="center"/>
    </xf>
    <xf numFmtId="10" fontId="0" fillId="0" borderId="8" xfId="0" applyNumberFormat="1" applyBorder="1" applyAlignment="1">
      <alignment horizontal="center" vertical="center"/>
    </xf>
    <xf numFmtId="0" fontId="0" fillId="0" borderId="8" xfId="0" applyBorder="1"/>
    <xf numFmtId="164" fontId="0" fillId="0" borderId="9" xfId="0" applyNumberFormat="1" applyBorder="1" applyAlignment="1">
      <alignment horizontal="center" vertical="center"/>
    </xf>
    <xf numFmtId="0" fontId="0" fillId="0" borderId="2" xfId="0" applyBorder="1" applyAlignment="1">
      <alignment horizontal="center" vertical="center"/>
    </xf>
    <xf numFmtId="0" fontId="0" fillId="0" borderId="3" xfId="0" applyBorder="1"/>
    <xf numFmtId="170" fontId="0" fillId="0" borderId="4" xfId="0" applyNumberForma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164" fontId="1" fillId="0" borderId="22" xfId="0" applyNumberFormat="1"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8" fillId="2" borderId="3" xfId="0" applyFont="1" applyFill="1" applyBorder="1" applyAlignment="1">
      <alignment horizontal="center" vertical="center" wrapText="1"/>
    </xf>
    <xf numFmtId="10"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71" fontId="1" fillId="0" borderId="20" xfId="0" applyNumberFormat="1" applyFont="1" applyBorder="1" applyAlignment="1">
      <alignment horizontal="center" vertical="center"/>
    </xf>
    <xf numFmtId="0" fontId="1" fillId="0" borderId="23" xfId="0" applyFont="1" applyBorder="1" applyAlignment="1">
      <alignment horizontal="center" vertical="center" wrapText="1"/>
    </xf>
    <xf numFmtId="10" fontId="1" fillId="0" borderId="24"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164" fontId="1" fillId="0" borderId="25"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27" xfId="0" applyFont="1" applyBorder="1" applyAlignment="1">
      <alignment horizontal="center" vertical="center" wrapText="1"/>
    </xf>
    <xf numFmtId="10" fontId="1" fillId="0" borderId="27"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0" fillId="0" borderId="24" xfId="0"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xf numFmtId="10" fontId="1" fillId="0" borderId="24" xfId="0" applyNumberFormat="1" applyFont="1" applyBorder="1" applyAlignment="1">
      <alignment horizontal="center" vertical="center"/>
    </xf>
    <xf numFmtId="172" fontId="0" fillId="0" borderId="0" xfId="0" applyNumberFormat="1" applyAlignment="1">
      <alignment horizontal="center" vertical="center" wrapText="1"/>
    </xf>
    <xf numFmtId="0" fontId="1" fillId="4" borderId="23" xfId="0" applyFont="1" applyFill="1" applyBorder="1" applyAlignment="1">
      <alignment horizontal="center" vertical="center"/>
    </xf>
    <xf numFmtId="10" fontId="1" fillId="4" borderId="24" xfId="0" applyNumberFormat="1" applyFont="1" applyFill="1" applyBorder="1" applyAlignment="1">
      <alignment horizontal="center" vertical="center" wrapText="1"/>
    </xf>
    <xf numFmtId="164" fontId="1" fillId="4" borderId="24" xfId="0" applyNumberFormat="1" applyFont="1" applyFill="1" applyBorder="1" applyAlignment="1">
      <alignment horizontal="center" vertical="center" wrapText="1"/>
    </xf>
    <xf numFmtId="164" fontId="1" fillId="4" borderId="25" xfId="0" applyNumberFormat="1" applyFont="1" applyFill="1" applyBorder="1" applyAlignment="1">
      <alignment horizontal="center" vertical="center" wrapText="1"/>
    </xf>
    <xf numFmtId="0" fontId="1" fillId="5" borderId="23" xfId="0" applyFont="1" applyFill="1" applyBorder="1" applyAlignment="1">
      <alignment horizontal="center" vertical="center"/>
    </xf>
    <xf numFmtId="10" fontId="1" fillId="5" borderId="24" xfId="0" applyNumberFormat="1" applyFont="1" applyFill="1" applyBorder="1" applyAlignment="1">
      <alignment horizontal="center" vertical="center" wrapText="1"/>
    </xf>
    <xf numFmtId="164" fontId="1" fillId="5" borderId="24" xfId="0" applyNumberFormat="1" applyFont="1" applyFill="1" applyBorder="1" applyAlignment="1">
      <alignment horizontal="center" vertical="center" wrapText="1"/>
    </xf>
    <xf numFmtId="164" fontId="1" fillId="5" borderId="25" xfId="0" applyNumberFormat="1" applyFont="1" applyFill="1" applyBorder="1" applyAlignment="1">
      <alignment horizontal="center" vertical="center" wrapText="1"/>
    </xf>
    <xf numFmtId="10" fontId="9" fillId="4" borderId="24" xfId="0" applyNumberFormat="1" applyFont="1" applyFill="1" applyBorder="1" applyAlignment="1">
      <alignment horizontal="center" vertical="center" wrapText="1"/>
    </xf>
    <xf numFmtId="164" fontId="1" fillId="4" borderId="20" xfId="0" applyNumberFormat="1" applyFont="1" applyFill="1" applyBorder="1" applyAlignment="1">
      <alignment horizontal="center" vertical="center" wrapText="1"/>
    </xf>
    <xf numFmtId="164" fontId="9" fillId="4" borderId="25" xfId="0" applyNumberFormat="1" applyFont="1" applyFill="1" applyBorder="1" applyAlignment="1">
      <alignment horizontal="center" vertical="center" wrapText="1"/>
    </xf>
    <xf numFmtId="164" fontId="9" fillId="4" borderId="20" xfId="0" applyNumberFormat="1" applyFont="1" applyFill="1" applyBorder="1" applyAlignment="1">
      <alignment horizontal="center" vertical="center" wrapText="1"/>
    </xf>
    <xf numFmtId="0" fontId="1" fillId="4" borderId="18" xfId="0" applyFont="1" applyFill="1" applyBorder="1" applyAlignment="1">
      <alignment horizontal="center" vertical="center"/>
    </xf>
    <xf numFmtId="10" fontId="1" fillId="4" borderId="24" xfId="0" applyNumberFormat="1" applyFont="1" applyFill="1" applyBorder="1" applyAlignment="1">
      <alignment horizontal="center" vertical="center"/>
    </xf>
    <xf numFmtId="0" fontId="1" fillId="4" borderId="24" xfId="0" applyFont="1" applyFill="1" applyBorder="1"/>
    <xf numFmtId="164" fontId="1" fillId="4" borderId="22" xfId="0" applyNumberFormat="1" applyFont="1" applyFill="1" applyBorder="1" applyAlignment="1">
      <alignment horizontal="center" vertical="center"/>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28" xfId="0" applyBorder="1" applyAlignment="1">
      <alignment horizontal="left" vertical="center"/>
    </xf>
    <xf numFmtId="0" fontId="0" fillId="0" borderId="28" xfId="0" applyBorder="1" applyAlignment="1">
      <alignment horizontal="left" vertical="center" wrapText="1"/>
    </xf>
    <xf numFmtId="0" fontId="12" fillId="0" borderId="1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xf>
    <xf numFmtId="0" fontId="8" fillId="0" borderId="0" xfId="0" applyFont="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2" borderId="2" xfId="0"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8" xfId="0" applyBorder="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T236"/>
  <sheetViews>
    <sheetView view="pageBreakPreview" topLeftCell="A211" zoomScale="60" zoomScaleNormal="100" workbookViewId="0">
      <selection activeCell="H194" sqref="H194"/>
    </sheetView>
  </sheetViews>
  <sheetFormatPr defaultColWidth="8.88671875" defaultRowHeight="14.4"/>
  <cols>
    <col min="1" max="4" width="27" style="1" customWidth="1"/>
    <col min="5" max="6" width="13.5546875" style="1" customWidth="1"/>
    <col min="7" max="16384" width="8.88671875" style="1"/>
  </cols>
  <sheetData>
    <row r="1" spans="1:5" ht="55.2" customHeight="1">
      <c r="A1" s="131" t="s">
        <v>0</v>
      </c>
      <c r="B1" s="132"/>
      <c r="C1" s="132"/>
      <c r="D1" s="133"/>
    </row>
    <row r="2" spans="1:5" ht="37.200000000000003" customHeight="1" thickBot="1">
      <c r="A2" s="134" t="s">
        <v>1</v>
      </c>
      <c r="B2" s="135"/>
      <c r="C2" s="135"/>
      <c r="D2" s="136"/>
    </row>
    <row r="3" spans="1:5" ht="30" customHeight="1">
      <c r="A3" s="137" t="s">
        <v>2</v>
      </c>
      <c r="B3" s="138"/>
      <c r="C3" s="138" t="s">
        <v>18</v>
      </c>
      <c r="D3" s="141"/>
    </row>
    <row r="4" spans="1:5" ht="19.95" customHeight="1">
      <c r="A4" s="139"/>
      <c r="B4" s="140"/>
      <c r="C4" s="38" t="s">
        <v>3</v>
      </c>
      <c r="D4" s="39" t="s">
        <v>4</v>
      </c>
    </row>
    <row r="5" spans="1:5" ht="45.6" customHeight="1">
      <c r="A5" s="35" t="s">
        <v>5</v>
      </c>
      <c r="B5" s="36" t="s">
        <v>6</v>
      </c>
      <c r="C5" s="4">
        <v>1600</v>
      </c>
      <c r="D5" s="8">
        <f>C5/1936.27</f>
        <v>0.82633103854317835</v>
      </c>
      <c r="E5" s="2"/>
    </row>
    <row r="6" spans="1:5" ht="45.6" customHeight="1">
      <c r="A6" s="35" t="s">
        <v>7</v>
      </c>
      <c r="B6" s="36" t="s">
        <v>11</v>
      </c>
      <c r="C6" s="4">
        <v>3000</v>
      </c>
      <c r="D6" s="8">
        <f t="shared" ref="D6:D12" si="0">C6/1936.27</f>
        <v>1.5493706972684596</v>
      </c>
      <c r="E6" s="2"/>
    </row>
    <row r="7" spans="1:5" ht="45.6" customHeight="1">
      <c r="A7" s="35" t="s">
        <v>8</v>
      </c>
      <c r="B7" s="36" t="s">
        <v>12</v>
      </c>
      <c r="C7" s="4">
        <v>3600</v>
      </c>
      <c r="D7" s="8">
        <f t="shared" si="0"/>
        <v>1.8592448367221515</v>
      </c>
      <c r="E7" s="2"/>
    </row>
    <row r="8" spans="1:5" ht="45.6" customHeight="1">
      <c r="A8" s="35" t="s">
        <v>9</v>
      </c>
      <c r="B8" s="36" t="s">
        <v>13</v>
      </c>
      <c r="C8" s="4">
        <v>3200</v>
      </c>
      <c r="D8" s="8">
        <f t="shared" si="0"/>
        <v>1.6526620770863567</v>
      </c>
      <c r="E8" s="2"/>
    </row>
    <row r="9" spans="1:5" ht="45.6" customHeight="1">
      <c r="A9" s="35" t="s">
        <v>9</v>
      </c>
      <c r="B9" s="36" t="s">
        <v>14</v>
      </c>
      <c r="C9" s="4">
        <v>10000</v>
      </c>
      <c r="D9" s="8">
        <f t="shared" si="0"/>
        <v>5.1645689908948649</v>
      </c>
      <c r="E9" s="2"/>
    </row>
    <row r="10" spans="1:5" ht="45.6" customHeight="1">
      <c r="A10" s="35" t="s">
        <v>10</v>
      </c>
      <c r="B10" s="36" t="s">
        <v>15</v>
      </c>
      <c r="C10" s="4">
        <v>3600</v>
      </c>
      <c r="D10" s="8">
        <f t="shared" si="0"/>
        <v>1.8592448367221515</v>
      </c>
      <c r="E10" s="2"/>
    </row>
    <row r="11" spans="1:5" ht="45.6" customHeight="1">
      <c r="A11" s="35" t="s">
        <v>10</v>
      </c>
      <c r="B11" s="36" t="s">
        <v>16</v>
      </c>
      <c r="C11" s="4">
        <v>6000</v>
      </c>
      <c r="D11" s="8">
        <f t="shared" si="0"/>
        <v>3.0987413945369191</v>
      </c>
      <c r="E11" s="2"/>
    </row>
    <row r="12" spans="1:5" ht="45.6" customHeight="1" thickBot="1">
      <c r="A12" s="18" t="s">
        <v>10</v>
      </c>
      <c r="B12" s="19" t="s">
        <v>17</v>
      </c>
      <c r="C12" s="13">
        <v>20000</v>
      </c>
      <c r="D12" s="9">
        <f t="shared" si="0"/>
        <v>10.32913798178973</v>
      </c>
      <c r="E12" s="2"/>
    </row>
    <row r="13" spans="1:5" ht="27" customHeight="1" thickBot="1">
      <c r="D13" s="10" t="s">
        <v>19</v>
      </c>
    </row>
    <row r="14" spans="1:5" ht="37.950000000000003" customHeight="1">
      <c r="A14" s="131" t="s">
        <v>0</v>
      </c>
      <c r="B14" s="132"/>
      <c r="C14" s="132"/>
      <c r="D14" s="133"/>
    </row>
    <row r="15" spans="1:5" ht="27.6" customHeight="1">
      <c r="A15" s="128" t="s">
        <v>1</v>
      </c>
      <c r="B15" s="129"/>
      <c r="C15" s="129"/>
      <c r="D15" s="130"/>
    </row>
    <row r="16" spans="1:5" ht="20.399999999999999" customHeight="1">
      <c r="A16" s="128" t="s">
        <v>70</v>
      </c>
      <c r="B16" s="129"/>
      <c r="C16" s="129"/>
      <c r="D16" s="130"/>
    </row>
    <row r="17" spans="1:4" ht="20.399999999999999" customHeight="1" thickBot="1">
      <c r="A17" s="134" t="s">
        <v>20</v>
      </c>
      <c r="B17" s="135"/>
      <c r="C17" s="135"/>
      <c r="D17" s="136"/>
    </row>
    <row r="18" spans="1:4">
      <c r="A18" s="47" t="s">
        <v>21</v>
      </c>
      <c r="B18" s="40" t="s">
        <v>22</v>
      </c>
      <c r="C18" s="40" t="s">
        <v>3</v>
      </c>
      <c r="D18" s="41" t="s">
        <v>4</v>
      </c>
    </row>
    <row r="19" spans="1:4" ht="17.399999999999999" customHeight="1">
      <c r="A19" s="7">
        <v>1989</v>
      </c>
      <c r="B19" s="11"/>
      <c r="C19" s="4">
        <v>1600</v>
      </c>
      <c r="D19" s="8">
        <f>C19/1936.27</f>
        <v>0.82633103854317835</v>
      </c>
    </row>
    <row r="20" spans="1:4" ht="17.399999999999999" customHeight="1">
      <c r="A20" s="7">
        <v>1990</v>
      </c>
      <c r="B20" s="11">
        <v>6.4000000000000001E-2</v>
      </c>
      <c r="C20" s="12">
        <v>1702.4</v>
      </c>
      <c r="D20" s="8">
        <f t="shared" ref="D20:D31" si="1">C20/1936.27</f>
        <v>0.8792162250099419</v>
      </c>
    </row>
    <row r="21" spans="1:4" ht="17.399999999999999" customHeight="1">
      <c r="A21" s="7">
        <v>1991</v>
      </c>
      <c r="B21" s="11">
        <v>6.5000000000000002E-2</v>
      </c>
      <c r="C21" s="12">
        <v>1813.06</v>
      </c>
      <c r="D21" s="8">
        <f t="shared" si="1"/>
        <v>0.93636734546318434</v>
      </c>
    </row>
    <row r="22" spans="1:4" ht="17.399999999999999" customHeight="1">
      <c r="A22" s="7">
        <v>1992</v>
      </c>
      <c r="B22" s="11">
        <v>6.0999999999999999E-2</v>
      </c>
      <c r="C22" s="12">
        <v>1923.66</v>
      </c>
      <c r="D22" s="8">
        <f t="shared" si="1"/>
        <v>0.99348747850248165</v>
      </c>
    </row>
    <row r="23" spans="1:4" ht="17.399999999999999" customHeight="1">
      <c r="A23" s="7">
        <v>1993</v>
      </c>
      <c r="B23" s="11">
        <v>4.2999999999999997E-2</v>
      </c>
      <c r="C23" s="12">
        <v>2006.38</v>
      </c>
      <c r="D23" s="8">
        <f t="shared" si="1"/>
        <v>1.036208793195164</v>
      </c>
    </row>
    <row r="24" spans="1:4" ht="17.399999999999999" customHeight="1">
      <c r="A24" s="7">
        <v>1994</v>
      </c>
      <c r="B24" s="11">
        <v>4.7500000000000001E-2</v>
      </c>
      <c r="C24" s="12">
        <v>2101.6799999999998</v>
      </c>
      <c r="D24" s="8">
        <f t="shared" si="1"/>
        <v>1.0854271356783918</v>
      </c>
    </row>
    <row r="25" spans="1:4" ht="17.399999999999999" customHeight="1">
      <c r="A25" s="7">
        <v>1995</v>
      </c>
      <c r="B25" s="11">
        <v>3.9E-2</v>
      </c>
      <c r="C25" s="12">
        <v>2183.65</v>
      </c>
      <c r="D25" s="8">
        <f t="shared" si="1"/>
        <v>1.1277611076967573</v>
      </c>
    </row>
    <row r="26" spans="1:4" ht="17.399999999999999" customHeight="1">
      <c r="A26" s="7">
        <v>1996</v>
      </c>
      <c r="B26" s="11">
        <v>7.3499999999999996E-2</v>
      </c>
      <c r="C26" s="12">
        <v>2344.15</v>
      </c>
      <c r="D26" s="8">
        <f t="shared" si="1"/>
        <v>1.2106524400006198</v>
      </c>
    </row>
    <row r="27" spans="1:4" ht="17.399999999999999" customHeight="1">
      <c r="A27" s="7">
        <v>1997</v>
      </c>
      <c r="B27" s="11">
        <v>2.4500000000000001E-2</v>
      </c>
      <c r="C27" s="12">
        <v>2401.58</v>
      </c>
      <c r="D27" s="8">
        <f t="shared" si="1"/>
        <v>1.2403125597153288</v>
      </c>
    </row>
    <row r="28" spans="1:4" ht="17.399999999999999" customHeight="1">
      <c r="A28" s="7">
        <v>1998</v>
      </c>
      <c r="B28" s="11">
        <v>8.9999999999999993E-3</v>
      </c>
      <c r="C28" s="12">
        <v>2423.19</v>
      </c>
      <c r="D28" s="8">
        <f t="shared" si="1"/>
        <v>1.2514731933046528</v>
      </c>
    </row>
    <row r="29" spans="1:4" ht="17.399999999999999" customHeight="1">
      <c r="A29" s="7">
        <v>1999</v>
      </c>
      <c r="B29" s="11">
        <v>6.4999999999999997E-3</v>
      </c>
      <c r="C29" s="12">
        <v>2438.94</v>
      </c>
      <c r="D29" s="8">
        <f t="shared" si="1"/>
        <v>1.2596073894653121</v>
      </c>
    </row>
    <row r="30" spans="1:4" ht="17.399999999999999" customHeight="1">
      <c r="A30" s="7">
        <v>2000</v>
      </c>
      <c r="B30" s="11">
        <v>1.2999999999999999E-2</v>
      </c>
      <c r="C30" s="12">
        <v>2470.65</v>
      </c>
      <c r="D30" s="8">
        <f t="shared" si="1"/>
        <v>1.2759842377354398</v>
      </c>
    </row>
    <row r="31" spans="1:4" ht="17.399999999999999" customHeight="1">
      <c r="A31" s="7">
        <v>2001</v>
      </c>
      <c r="B31" s="11">
        <v>4.65E-2</v>
      </c>
      <c r="C31" s="12">
        <v>2585.54</v>
      </c>
      <c r="D31" s="8">
        <f t="shared" si="1"/>
        <v>1.3353199708718309</v>
      </c>
    </row>
    <row r="32" spans="1:4" ht="17.399999999999999" customHeight="1">
      <c r="A32" s="7">
        <v>2002</v>
      </c>
      <c r="B32" s="11">
        <v>1.4999999999999999E-2</v>
      </c>
      <c r="C32" s="3"/>
      <c r="D32" s="8">
        <f>D31*B32+D31</f>
        <v>1.3553497704349082</v>
      </c>
    </row>
    <row r="33" spans="1:7" ht="17.399999999999999" customHeight="1">
      <c r="A33" s="7">
        <v>2003</v>
      </c>
      <c r="B33" s="11">
        <v>1.55E-2</v>
      </c>
      <c r="C33" s="3"/>
      <c r="D33" s="8">
        <f t="shared" ref="D33:D45" si="2">D32*B33+D32</f>
        <v>1.3763576918766494</v>
      </c>
    </row>
    <row r="34" spans="1:7" ht="17.399999999999999" customHeight="1">
      <c r="A34" s="7">
        <v>2004</v>
      </c>
      <c r="B34" s="11">
        <v>1.7500000000000002E-2</v>
      </c>
      <c r="C34" s="3"/>
      <c r="D34" s="8">
        <f t="shared" si="2"/>
        <v>1.4004439514844906</v>
      </c>
    </row>
    <row r="35" spans="1:7" ht="17.399999999999999" customHeight="1">
      <c r="A35" s="7">
        <v>2005</v>
      </c>
      <c r="B35" s="11">
        <v>2.8000000000000001E-2</v>
      </c>
      <c r="C35" s="3"/>
      <c r="D35" s="8">
        <f t="shared" si="2"/>
        <v>1.4396563821260564</v>
      </c>
    </row>
    <row r="36" spans="1:7" ht="17.399999999999999" customHeight="1">
      <c r="A36" s="7">
        <v>2006</v>
      </c>
      <c r="B36" s="11">
        <v>2.8500000000000001E-2</v>
      </c>
      <c r="C36" s="3"/>
      <c r="D36" s="8">
        <f t="shared" si="2"/>
        <v>1.480686589016649</v>
      </c>
    </row>
    <row r="37" spans="1:7" ht="17.399999999999999" customHeight="1">
      <c r="A37" s="7">
        <v>2007</v>
      </c>
      <c r="B37" s="11">
        <v>3.7499999999999999E-2</v>
      </c>
      <c r="C37" s="3"/>
      <c r="D37" s="8">
        <f t="shared" si="2"/>
        <v>1.5362123361047733</v>
      </c>
    </row>
    <row r="38" spans="1:7" ht="17.399999999999999" customHeight="1">
      <c r="A38" s="7">
        <v>2008</v>
      </c>
      <c r="B38" s="11">
        <v>2.5499999999999998E-2</v>
      </c>
      <c r="C38" s="3"/>
      <c r="D38" s="8">
        <f t="shared" si="2"/>
        <v>1.575385750675445</v>
      </c>
    </row>
    <row r="39" spans="1:7" ht="17.399999999999999" customHeight="1">
      <c r="A39" s="7">
        <v>2009</v>
      </c>
      <c r="B39" s="11">
        <v>5.5E-2</v>
      </c>
      <c r="C39" s="3"/>
      <c r="D39" s="8">
        <f t="shared" si="2"/>
        <v>1.6620319669625945</v>
      </c>
    </row>
    <row r="40" spans="1:7" ht="17.399999999999999" customHeight="1">
      <c r="A40" s="7">
        <v>2010</v>
      </c>
      <c r="B40" s="11">
        <v>-3.4000000000000002E-2</v>
      </c>
      <c r="C40" s="3"/>
      <c r="D40" s="8">
        <f t="shared" si="2"/>
        <v>1.6055228800858663</v>
      </c>
    </row>
    <row r="41" spans="1:7" ht="17.399999999999999" customHeight="1">
      <c r="A41" s="7">
        <v>2011</v>
      </c>
      <c r="B41" s="11">
        <v>2.8000000000000001E-2</v>
      </c>
      <c r="C41" s="3"/>
      <c r="D41" s="8">
        <f t="shared" si="2"/>
        <v>1.6504775207282705</v>
      </c>
    </row>
    <row r="42" spans="1:7" ht="17.399999999999999" customHeight="1">
      <c r="A42" s="7">
        <v>2012</v>
      </c>
      <c r="B42" s="11">
        <v>3.7499999999999999E-2</v>
      </c>
      <c r="C42" s="3"/>
      <c r="D42" s="8">
        <f t="shared" si="2"/>
        <v>1.7123704277555807</v>
      </c>
      <c r="F42" s="2"/>
    </row>
    <row r="43" spans="1:7" ht="17.399999999999999" customHeight="1">
      <c r="A43" s="7">
        <v>2013</v>
      </c>
      <c r="B43" s="11">
        <v>2.8500000000000001E-2</v>
      </c>
      <c r="C43" s="3"/>
      <c r="D43" s="8">
        <f t="shared" si="2"/>
        <v>1.7611729849466147</v>
      </c>
    </row>
    <row r="44" spans="1:7" ht="17.399999999999999" customHeight="1">
      <c r="A44" s="7">
        <v>2014</v>
      </c>
      <c r="B44" s="11">
        <v>-5.0000000000000001E-3</v>
      </c>
      <c r="C44" s="3"/>
      <c r="D44" s="8">
        <f t="shared" si="2"/>
        <v>1.7523671200218816</v>
      </c>
      <c r="E44" s="2"/>
    </row>
    <row r="45" spans="1:7" ht="17.399999999999999" customHeight="1">
      <c r="A45" s="7">
        <v>2015</v>
      </c>
      <c r="B45" s="11">
        <v>-8.9999999999999993E-3</v>
      </c>
      <c r="C45" s="3"/>
      <c r="D45" s="8">
        <f t="shared" si="2"/>
        <v>1.7365958159416846</v>
      </c>
      <c r="E45" s="2"/>
    </row>
    <row r="46" spans="1:7" ht="17.399999999999999" customHeight="1">
      <c r="A46" s="7">
        <v>2016</v>
      </c>
      <c r="B46" s="11">
        <v>-1.6E-2</v>
      </c>
      <c r="C46" s="3"/>
      <c r="D46" s="8">
        <f t="shared" ref="D46:D52" si="3">D45*B46+D45</f>
        <v>1.7088102828866176</v>
      </c>
      <c r="E46" s="2"/>
    </row>
    <row r="47" spans="1:7" ht="17.399999999999999" customHeight="1">
      <c r="A47" s="7">
        <v>2017</v>
      </c>
      <c r="B47" s="11">
        <v>-3.0000000000000001E-3</v>
      </c>
      <c r="C47" s="23"/>
      <c r="D47" s="8">
        <f t="shared" si="3"/>
        <v>1.7036838520379578</v>
      </c>
      <c r="E47" s="2"/>
      <c r="G47" s="25"/>
    </row>
    <row r="48" spans="1:7" ht="17.399999999999999" customHeight="1">
      <c r="A48" s="7">
        <v>2018</v>
      </c>
      <c r="B48" s="11">
        <v>1.35E-2</v>
      </c>
      <c r="C48" s="23"/>
      <c r="D48" s="8">
        <f t="shared" si="3"/>
        <v>1.7266835840404702</v>
      </c>
      <c r="E48" s="2"/>
      <c r="G48" s="25"/>
    </row>
    <row r="49" spans="1:7" ht="17.399999999999999" customHeight="1">
      <c r="A49" s="7">
        <v>2019</v>
      </c>
      <c r="B49" s="11">
        <v>0.03</v>
      </c>
      <c r="C49" s="3"/>
      <c r="D49" s="8">
        <f t="shared" si="3"/>
        <v>1.7784840915616842</v>
      </c>
      <c r="E49" s="2"/>
      <c r="G49" s="25"/>
    </row>
    <row r="50" spans="1:7" ht="17.399999999999999" customHeight="1">
      <c r="A50" s="7">
        <v>2020</v>
      </c>
      <c r="B50" s="11">
        <v>-7.4999999999999997E-3</v>
      </c>
      <c r="C50" s="23"/>
      <c r="D50" s="8">
        <f t="shared" si="3"/>
        <v>1.7651454608749715</v>
      </c>
      <c r="E50" s="2"/>
      <c r="G50" s="25"/>
    </row>
    <row r="51" spans="1:7" ht="17.399999999999999" customHeight="1">
      <c r="A51" s="7">
        <v>2021</v>
      </c>
      <c r="B51" s="11">
        <v>-1.8499999999999999E-2</v>
      </c>
      <c r="C51" s="23"/>
      <c r="D51" s="8">
        <f t="shared" si="3"/>
        <v>1.7324902698487845</v>
      </c>
      <c r="E51" s="2"/>
      <c r="G51" s="25"/>
    </row>
    <row r="52" spans="1:7" ht="17.399999999999999" customHeight="1">
      <c r="A52" s="7">
        <v>2022</v>
      </c>
      <c r="B52" s="11">
        <v>7.9500000000000001E-2</v>
      </c>
      <c r="C52" s="3"/>
      <c r="D52" s="8">
        <f t="shared" si="3"/>
        <v>1.870223246301763</v>
      </c>
      <c r="E52" s="2"/>
      <c r="G52" s="25"/>
    </row>
    <row r="53" spans="1:7" ht="17.399999999999999" customHeight="1">
      <c r="A53" s="45">
        <v>2023</v>
      </c>
      <c r="B53" s="26">
        <v>0.2515</v>
      </c>
      <c r="C53" s="32"/>
      <c r="D53" s="33">
        <f>D52*B53+D52</f>
        <v>2.3405843927466563</v>
      </c>
      <c r="E53" s="2"/>
      <c r="G53" s="25"/>
    </row>
    <row r="54" spans="1:7" ht="17.399999999999999" customHeight="1" thickBot="1">
      <c r="A54" s="65">
        <v>2024</v>
      </c>
      <c r="B54" s="67">
        <v>-4.4999999999999998E-2</v>
      </c>
      <c r="C54" s="66"/>
      <c r="D54" s="9">
        <f>D53*B54+D53</f>
        <v>2.2352580950730569</v>
      </c>
      <c r="E54" s="2"/>
      <c r="G54" s="25"/>
    </row>
    <row r="55" spans="1:7" ht="17.399999999999999" customHeight="1" thickBot="1">
      <c r="A55" s="99">
        <v>2025</v>
      </c>
      <c r="B55" s="105">
        <v>-6.4999999999999997E-3</v>
      </c>
      <c r="C55" s="104"/>
      <c r="D55" s="70">
        <f>D54*B55+D54</f>
        <v>2.2207289174550819</v>
      </c>
      <c r="E55" s="2"/>
      <c r="G55" s="25"/>
    </row>
    <row r="56" spans="1:7" ht="17.399999999999999" customHeight="1">
      <c r="B56" s="14"/>
      <c r="D56" s="10" t="s">
        <v>23</v>
      </c>
    </row>
    <row r="57" spans="1:7" ht="19.2" customHeight="1" thickBot="1">
      <c r="D57" s="10"/>
    </row>
    <row r="58" spans="1:7" ht="37.200000000000003" customHeight="1">
      <c r="A58" s="131" t="s">
        <v>0</v>
      </c>
      <c r="B58" s="132"/>
      <c r="C58" s="132"/>
      <c r="D58" s="133"/>
    </row>
    <row r="59" spans="1:7" ht="29.4" customHeight="1">
      <c r="A59" s="128" t="s">
        <v>1</v>
      </c>
      <c r="B59" s="129"/>
      <c r="C59" s="129"/>
      <c r="D59" s="130"/>
    </row>
    <row r="60" spans="1:7" ht="19.95" customHeight="1">
      <c r="A60" s="128" t="s">
        <v>70</v>
      </c>
      <c r="B60" s="129"/>
      <c r="C60" s="129"/>
      <c r="D60" s="130"/>
    </row>
    <row r="61" spans="1:7" ht="22.2" customHeight="1" thickBot="1">
      <c r="A61" s="134" t="s">
        <v>24</v>
      </c>
      <c r="B61" s="135"/>
      <c r="C61" s="135"/>
      <c r="D61" s="136"/>
    </row>
    <row r="62" spans="1:7">
      <c r="A62" s="47" t="s">
        <v>21</v>
      </c>
      <c r="B62" s="40" t="s">
        <v>22</v>
      </c>
      <c r="C62" s="40" t="s">
        <v>3</v>
      </c>
      <c r="D62" s="41" t="s">
        <v>4</v>
      </c>
    </row>
    <row r="63" spans="1:7">
      <c r="A63" s="7">
        <v>1989</v>
      </c>
      <c r="B63" s="11"/>
      <c r="C63" s="4">
        <v>3000</v>
      </c>
      <c r="D63" s="8">
        <f>C63/1936.27</f>
        <v>1.5493706972684596</v>
      </c>
    </row>
    <row r="64" spans="1:7">
      <c r="A64" s="7">
        <v>1990</v>
      </c>
      <c r="B64" s="11">
        <v>6.4000000000000001E-2</v>
      </c>
      <c r="C64" s="12">
        <v>3192</v>
      </c>
      <c r="D64" s="8">
        <f t="shared" ref="D64:D75" si="4">C64/1936.27</f>
        <v>1.648530421893641</v>
      </c>
    </row>
    <row r="65" spans="1:4">
      <c r="A65" s="7">
        <v>1991</v>
      </c>
      <c r="B65" s="11">
        <v>6.5000000000000002E-2</v>
      </c>
      <c r="C65" s="12">
        <v>3399.48</v>
      </c>
      <c r="D65" s="8">
        <f t="shared" si="4"/>
        <v>1.7556848993167276</v>
      </c>
    </row>
    <row r="66" spans="1:4">
      <c r="A66" s="7">
        <v>1992</v>
      </c>
      <c r="B66" s="11">
        <v>6.0999999999999999E-2</v>
      </c>
      <c r="C66" s="12">
        <v>3606.85</v>
      </c>
      <c r="D66" s="8">
        <f t="shared" si="4"/>
        <v>1.8627825664809143</v>
      </c>
    </row>
    <row r="67" spans="1:4">
      <c r="A67" s="7">
        <v>1993</v>
      </c>
      <c r="B67" s="11">
        <v>4.2999999999999997E-2</v>
      </c>
      <c r="C67" s="12">
        <v>3761.94</v>
      </c>
      <c r="D67" s="8">
        <f t="shared" si="4"/>
        <v>1.9428798669607028</v>
      </c>
    </row>
    <row r="68" spans="1:4">
      <c r="A68" s="7">
        <v>1994</v>
      </c>
      <c r="B68" s="11">
        <v>4.7500000000000001E-2</v>
      </c>
      <c r="C68" s="12">
        <v>3940.63</v>
      </c>
      <c r="D68" s="8">
        <f t="shared" si="4"/>
        <v>2.0351655502590034</v>
      </c>
    </row>
    <row r="69" spans="1:4">
      <c r="A69" s="7">
        <v>1995</v>
      </c>
      <c r="B69" s="11">
        <v>3.9E-2</v>
      </c>
      <c r="C69" s="12">
        <v>4094.31</v>
      </c>
      <c r="D69" s="8">
        <f t="shared" si="4"/>
        <v>2.1145346465110753</v>
      </c>
    </row>
    <row r="70" spans="1:4">
      <c r="A70" s="7">
        <v>1996</v>
      </c>
      <c r="B70" s="11">
        <v>7.3499999999999996E-2</v>
      </c>
      <c r="C70" s="12">
        <v>4395.24</v>
      </c>
      <c r="D70" s="8">
        <f t="shared" si="4"/>
        <v>2.2699520211540745</v>
      </c>
    </row>
    <row r="71" spans="1:4">
      <c r="A71" s="7">
        <v>1997</v>
      </c>
      <c r="B71" s="11">
        <v>2.4500000000000001E-2</v>
      </c>
      <c r="C71" s="12">
        <v>4502.92</v>
      </c>
      <c r="D71" s="8">
        <f t="shared" si="4"/>
        <v>2.3255641000480307</v>
      </c>
    </row>
    <row r="72" spans="1:4">
      <c r="A72" s="7">
        <v>1998</v>
      </c>
      <c r="B72" s="11">
        <v>8.9999999999999993E-3</v>
      </c>
      <c r="C72" s="12">
        <v>4543.45</v>
      </c>
      <c r="D72" s="8">
        <f t="shared" si="4"/>
        <v>2.3464960981681271</v>
      </c>
    </row>
    <row r="73" spans="1:4">
      <c r="A73" s="7">
        <v>1999</v>
      </c>
      <c r="B73" s="11">
        <v>6.4999999999999997E-3</v>
      </c>
      <c r="C73" s="12">
        <v>4572.9799999999996</v>
      </c>
      <c r="D73" s="8">
        <f t="shared" si="4"/>
        <v>2.3617470703982395</v>
      </c>
    </row>
    <row r="74" spans="1:4">
      <c r="A74" s="7">
        <v>2000</v>
      </c>
      <c r="B74" s="11">
        <v>1.2999999999999999E-2</v>
      </c>
      <c r="C74" s="12">
        <v>4632.43</v>
      </c>
      <c r="D74" s="8">
        <f t="shared" si="4"/>
        <v>2.3924504330491101</v>
      </c>
    </row>
    <row r="75" spans="1:4">
      <c r="A75" s="7">
        <v>2001</v>
      </c>
      <c r="B75" s="11">
        <v>4.65E-2</v>
      </c>
      <c r="C75" s="12">
        <v>4847.84</v>
      </c>
      <c r="D75" s="8">
        <f t="shared" si="4"/>
        <v>2.5037004136819765</v>
      </c>
    </row>
    <row r="76" spans="1:4">
      <c r="A76" s="7">
        <v>2002</v>
      </c>
      <c r="B76" s="11">
        <v>1.4999999999999999E-2</v>
      </c>
      <c r="C76" s="3"/>
      <c r="D76" s="8">
        <f>D75*B76+D75</f>
        <v>2.541255919887206</v>
      </c>
    </row>
    <row r="77" spans="1:4">
      <c r="A77" s="7">
        <v>2003</v>
      </c>
      <c r="B77" s="11">
        <v>1.55E-2</v>
      </c>
      <c r="C77" s="3"/>
      <c r="D77" s="8">
        <f t="shared" ref="D77:D97" si="5">D76*B77+D76</f>
        <v>2.5806453866454575</v>
      </c>
    </row>
    <row r="78" spans="1:4">
      <c r="A78" s="7">
        <v>2004</v>
      </c>
      <c r="B78" s="11">
        <v>1.7500000000000002E-2</v>
      </c>
      <c r="C78" s="3"/>
      <c r="D78" s="8">
        <f t="shared" si="5"/>
        <v>2.6258066809117531</v>
      </c>
    </row>
    <row r="79" spans="1:4">
      <c r="A79" s="7">
        <v>2005</v>
      </c>
      <c r="B79" s="11">
        <v>2.8000000000000001E-2</v>
      </c>
      <c r="C79" s="3"/>
      <c r="D79" s="8">
        <f t="shared" si="5"/>
        <v>2.6993292679772822</v>
      </c>
    </row>
    <row r="80" spans="1:4">
      <c r="A80" s="7">
        <v>2006</v>
      </c>
      <c r="B80" s="11">
        <v>2.8500000000000001E-2</v>
      </c>
      <c r="C80" s="3"/>
      <c r="D80" s="8">
        <f t="shared" si="5"/>
        <v>2.7762601521146348</v>
      </c>
    </row>
    <row r="81" spans="1:4">
      <c r="A81" s="7">
        <v>2007</v>
      </c>
      <c r="B81" s="11">
        <v>3.7499999999999999E-2</v>
      </c>
      <c r="C81" s="3"/>
      <c r="D81" s="8">
        <f t="shared" si="5"/>
        <v>2.8803699078189338</v>
      </c>
    </row>
    <row r="82" spans="1:4">
      <c r="A82" s="7">
        <v>2008</v>
      </c>
      <c r="B82" s="11">
        <v>2.5499999999999998E-2</v>
      </c>
      <c r="C82" s="3"/>
      <c r="D82" s="8">
        <f t="shared" si="5"/>
        <v>2.9538193404683164</v>
      </c>
    </row>
    <row r="83" spans="1:4">
      <c r="A83" s="7">
        <v>2009</v>
      </c>
      <c r="B83" s="11">
        <v>5.5E-2</v>
      </c>
      <c r="C83" s="3"/>
      <c r="D83" s="8">
        <f t="shared" si="5"/>
        <v>3.1162794041940738</v>
      </c>
    </row>
    <row r="84" spans="1:4">
      <c r="A84" s="7">
        <v>2010</v>
      </c>
      <c r="B84" s="11">
        <v>-3.4000000000000002E-2</v>
      </c>
      <c r="C84" s="3"/>
      <c r="D84" s="8">
        <f>D83*B84+D83</f>
        <v>3.0103259044514754</v>
      </c>
    </row>
    <row r="85" spans="1:4">
      <c r="A85" s="7">
        <v>2011</v>
      </c>
      <c r="B85" s="11">
        <v>2.8000000000000001E-2</v>
      </c>
      <c r="C85" s="3"/>
      <c r="D85" s="8">
        <f t="shared" si="5"/>
        <v>3.0946150297761168</v>
      </c>
    </row>
    <row r="86" spans="1:4">
      <c r="A86" s="7">
        <v>2012</v>
      </c>
      <c r="B86" s="11">
        <v>3.7499999999999999E-2</v>
      </c>
      <c r="C86" s="3"/>
      <c r="D86" s="8">
        <f t="shared" si="5"/>
        <v>3.2106630933927214</v>
      </c>
    </row>
    <row r="87" spans="1:4">
      <c r="A87" s="7">
        <v>2013</v>
      </c>
      <c r="B87" s="11">
        <v>2.8500000000000001E-2</v>
      </c>
      <c r="C87" s="3"/>
      <c r="D87" s="8">
        <f t="shared" si="5"/>
        <v>3.3021669915544138</v>
      </c>
    </row>
    <row r="88" spans="1:4">
      <c r="A88" s="7">
        <v>2014</v>
      </c>
      <c r="B88" s="11">
        <v>-5.0000000000000001E-3</v>
      </c>
      <c r="C88" s="3"/>
      <c r="D88" s="8">
        <f t="shared" si="5"/>
        <v>3.2856561565966418</v>
      </c>
    </row>
    <row r="89" spans="1:4">
      <c r="A89" s="7">
        <v>2015</v>
      </c>
      <c r="B89" s="11">
        <v>-8.9999999999999993E-3</v>
      </c>
      <c r="C89" s="3"/>
      <c r="D89" s="8">
        <f t="shared" si="5"/>
        <v>3.256085251187272</v>
      </c>
    </row>
    <row r="90" spans="1:4">
      <c r="A90" s="7">
        <v>2016</v>
      </c>
      <c r="B90" s="11">
        <v>-1.6E-2</v>
      </c>
      <c r="C90" s="3"/>
      <c r="D90" s="8">
        <f t="shared" si="5"/>
        <v>3.2039878871682754</v>
      </c>
    </row>
    <row r="91" spans="1:4">
      <c r="A91" s="7">
        <v>2017</v>
      </c>
      <c r="B91" s="11">
        <v>-3.0000000000000001E-3</v>
      </c>
      <c r="C91" s="3"/>
      <c r="D91" s="8">
        <f t="shared" si="5"/>
        <v>3.1943759235067706</v>
      </c>
    </row>
    <row r="92" spans="1:4">
      <c r="A92" s="7">
        <v>2018</v>
      </c>
      <c r="B92" s="11">
        <v>1.35E-2</v>
      </c>
      <c r="C92" s="3"/>
      <c r="D92" s="8">
        <f t="shared" si="5"/>
        <v>3.237499998474112</v>
      </c>
    </row>
    <row r="93" spans="1:4">
      <c r="A93" s="7">
        <v>2019</v>
      </c>
      <c r="B93" s="11">
        <v>0.03</v>
      </c>
      <c r="C93" s="3"/>
      <c r="D93" s="8">
        <f t="shared" si="5"/>
        <v>3.3346249984283354</v>
      </c>
    </row>
    <row r="94" spans="1:4">
      <c r="A94" s="7">
        <v>2020</v>
      </c>
      <c r="B94" s="11">
        <v>-7.4999999999999997E-3</v>
      </c>
      <c r="C94" s="23"/>
      <c r="D94" s="8">
        <f t="shared" si="5"/>
        <v>3.309615310940123</v>
      </c>
    </row>
    <row r="95" spans="1:4">
      <c r="A95" s="7">
        <v>2021</v>
      </c>
      <c r="B95" s="11">
        <v>-1.8499999999999999E-2</v>
      </c>
      <c r="C95" s="23"/>
      <c r="D95" s="8">
        <f t="shared" si="5"/>
        <v>3.2483874276877307</v>
      </c>
    </row>
    <row r="96" spans="1:4">
      <c r="A96" s="7">
        <v>2022</v>
      </c>
      <c r="B96" s="11">
        <v>7.9500000000000001E-2</v>
      </c>
      <c r="C96" s="3"/>
      <c r="D96" s="8">
        <f t="shared" si="5"/>
        <v>3.5066342281889051</v>
      </c>
    </row>
    <row r="97" spans="1:4">
      <c r="A97" s="7">
        <v>2023</v>
      </c>
      <c r="B97" s="11">
        <v>0.2515</v>
      </c>
      <c r="C97" s="3"/>
      <c r="D97" s="8">
        <f t="shared" si="5"/>
        <v>4.3885527365784149</v>
      </c>
    </row>
    <row r="98" spans="1:4" ht="15" thickBot="1">
      <c r="A98" s="65">
        <v>2024</v>
      </c>
      <c r="B98" s="67">
        <v>-4.4999999999999998E-2</v>
      </c>
      <c r="C98" s="66"/>
      <c r="D98" s="9">
        <f t="shared" ref="D98" si="6">D97*B98+D97</f>
        <v>4.1910678634323864</v>
      </c>
    </row>
    <row r="99" spans="1:4" ht="15" thickBot="1">
      <c r="A99" s="99">
        <v>2025</v>
      </c>
      <c r="B99" s="100">
        <v>-6.4999999999999997E-3</v>
      </c>
      <c r="C99" s="106"/>
      <c r="D99" s="70">
        <f t="shared" ref="D99" si="7">D98*B99+D98</f>
        <v>4.1638259223200755</v>
      </c>
    </row>
    <row r="100" spans="1:4">
      <c r="A100" s="25"/>
      <c r="D100" s="10" t="s">
        <v>26</v>
      </c>
    </row>
    <row r="101" spans="1:4" ht="15" thickBot="1"/>
    <row r="102" spans="1:4" ht="38.4" customHeight="1">
      <c r="A102" s="131" t="s">
        <v>0</v>
      </c>
      <c r="B102" s="132"/>
      <c r="C102" s="132"/>
      <c r="D102" s="133"/>
    </row>
    <row r="103" spans="1:4" ht="42.6" customHeight="1">
      <c r="A103" s="128" t="s">
        <v>1</v>
      </c>
      <c r="B103" s="129"/>
      <c r="C103" s="129"/>
      <c r="D103" s="130"/>
    </row>
    <row r="104" spans="1:4" ht="25.95" customHeight="1">
      <c r="A104" s="128" t="s">
        <v>70</v>
      </c>
      <c r="B104" s="129"/>
      <c r="C104" s="129"/>
      <c r="D104" s="130"/>
    </row>
    <row r="105" spans="1:4" ht="48" customHeight="1" thickBot="1">
      <c r="A105" s="134" t="s">
        <v>25</v>
      </c>
      <c r="B105" s="135"/>
      <c r="C105" s="135"/>
      <c r="D105" s="136"/>
    </row>
    <row r="106" spans="1:4">
      <c r="A106" s="47" t="s">
        <v>21</v>
      </c>
      <c r="B106" s="40" t="s">
        <v>22</v>
      </c>
      <c r="C106" s="40" t="s">
        <v>3</v>
      </c>
      <c r="D106" s="41" t="s">
        <v>4</v>
      </c>
    </row>
    <row r="107" spans="1:4">
      <c r="A107" s="7">
        <v>1989</v>
      </c>
      <c r="B107" s="11"/>
      <c r="C107" s="4">
        <v>3600</v>
      </c>
      <c r="D107" s="8">
        <f>C107/1936.27</f>
        <v>1.8592448367221515</v>
      </c>
    </row>
    <row r="108" spans="1:4">
      <c r="A108" s="7">
        <v>1990</v>
      </c>
      <c r="B108" s="11">
        <v>6.4000000000000001E-2</v>
      </c>
      <c r="C108" s="12">
        <v>3830.4</v>
      </c>
      <c r="D108" s="8">
        <f t="shared" ref="D108:D119" si="8">C108/1936.27</f>
        <v>1.978236506272369</v>
      </c>
    </row>
    <row r="109" spans="1:4">
      <c r="A109" s="7">
        <v>1991</v>
      </c>
      <c r="B109" s="11">
        <v>6.5000000000000002E-2</v>
      </c>
      <c r="C109" s="12">
        <v>4079.38</v>
      </c>
      <c r="D109" s="8">
        <f t="shared" si="8"/>
        <v>2.1068239450076693</v>
      </c>
    </row>
    <row r="110" spans="1:4">
      <c r="A110" s="7">
        <v>1992</v>
      </c>
      <c r="B110" s="11">
        <v>6.0999999999999999E-2</v>
      </c>
      <c r="C110" s="12">
        <v>4328.22</v>
      </c>
      <c r="D110" s="8">
        <f t="shared" si="8"/>
        <v>2.2353390797770976</v>
      </c>
    </row>
    <row r="111" spans="1:4">
      <c r="A111" s="7">
        <v>1993</v>
      </c>
      <c r="B111" s="11">
        <v>4.2999999999999997E-2</v>
      </c>
      <c r="C111" s="12">
        <v>4514.33</v>
      </c>
      <c r="D111" s="8">
        <f t="shared" si="8"/>
        <v>2.3314568732666414</v>
      </c>
    </row>
    <row r="112" spans="1:4">
      <c r="A112" s="7">
        <v>1994</v>
      </c>
      <c r="B112" s="11">
        <v>4.7500000000000001E-2</v>
      </c>
      <c r="C112" s="12">
        <v>4728.76</v>
      </c>
      <c r="D112" s="8">
        <f t="shared" si="8"/>
        <v>2.4422007261384002</v>
      </c>
    </row>
    <row r="113" spans="1:4">
      <c r="A113" s="7">
        <v>1995</v>
      </c>
      <c r="B113" s="11">
        <v>3.9E-2</v>
      </c>
      <c r="C113" s="12">
        <v>4913.18</v>
      </c>
      <c r="D113" s="8">
        <f t="shared" si="8"/>
        <v>2.5374457074684833</v>
      </c>
    </row>
    <row r="114" spans="1:4">
      <c r="A114" s="7">
        <v>1996</v>
      </c>
      <c r="B114" s="11">
        <v>7.3499999999999996E-2</v>
      </c>
      <c r="C114" s="12">
        <v>5274.3</v>
      </c>
      <c r="D114" s="8">
        <f t="shared" si="8"/>
        <v>2.7239486228676788</v>
      </c>
    </row>
    <row r="115" spans="1:4">
      <c r="A115" s="7">
        <v>1997</v>
      </c>
      <c r="B115" s="11">
        <v>2.4500000000000001E-2</v>
      </c>
      <c r="C115" s="12">
        <v>5403.52</v>
      </c>
      <c r="D115" s="8">
        <f t="shared" si="8"/>
        <v>2.7906851833680224</v>
      </c>
    </row>
    <row r="116" spans="1:4">
      <c r="A116" s="7">
        <v>1998</v>
      </c>
      <c r="B116" s="11">
        <v>8.9999999999999993E-3</v>
      </c>
      <c r="C116" s="12">
        <v>5452.15</v>
      </c>
      <c r="D116" s="8">
        <f t="shared" si="8"/>
        <v>2.8158004823707437</v>
      </c>
    </row>
    <row r="117" spans="1:4">
      <c r="A117" s="7">
        <v>1999</v>
      </c>
      <c r="B117" s="11">
        <v>6.4999999999999997E-3</v>
      </c>
      <c r="C117" s="12">
        <v>5487.59</v>
      </c>
      <c r="D117" s="8">
        <f t="shared" si="8"/>
        <v>2.8341037148744754</v>
      </c>
    </row>
    <row r="118" spans="1:4">
      <c r="A118" s="7">
        <v>2000</v>
      </c>
      <c r="B118" s="11">
        <v>1.2999999999999999E-2</v>
      </c>
      <c r="C118" s="12">
        <v>5558.93</v>
      </c>
      <c r="D118" s="8">
        <f t="shared" si="8"/>
        <v>2.8709477500555192</v>
      </c>
    </row>
    <row r="119" spans="1:4">
      <c r="A119" s="7">
        <v>2001</v>
      </c>
      <c r="B119" s="11">
        <v>4.65E-2</v>
      </c>
      <c r="C119" s="12">
        <v>5817.42</v>
      </c>
      <c r="D119" s="8">
        <f t="shared" si="8"/>
        <v>3.0044466939011607</v>
      </c>
    </row>
    <row r="120" spans="1:4">
      <c r="A120" s="7">
        <v>2002</v>
      </c>
      <c r="B120" s="11">
        <v>1.4999999999999999E-2</v>
      </c>
      <c r="C120" s="3"/>
      <c r="D120" s="8">
        <f>D119*B120+D119</f>
        <v>3.0495133943096779</v>
      </c>
    </row>
    <row r="121" spans="1:4">
      <c r="A121" s="7">
        <v>2003</v>
      </c>
      <c r="B121" s="11">
        <v>1.55E-2</v>
      </c>
      <c r="C121" s="3"/>
      <c r="D121" s="8">
        <f t="shared" ref="D121:D134" si="9">D120*B121+D120</f>
        <v>3.0967808519214781</v>
      </c>
    </row>
    <row r="122" spans="1:4">
      <c r="A122" s="7">
        <v>2004</v>
      </c>
      <c r="B122" s="11">
        <v>1.7500000000000002E-2</v>
      </c>
      <c r="C122" s="3"/>
      <c r="D122" s="8">
        <f t="shared" si="9"/>
        <v>3.1509745168301038</v>
      </c>
    </row>
    <row r="123" spans="1:4">
      <c r="A123" s="7">
        <v>2005</v>
      </c>
      <c r="B123" s="11">
        <v>2.8000000000000001E-2</v>
      </c>
      <c r="C123" s="3"/>
      <c r="D123" s="8">
        <f t="shared" si="9"/>
        <v>3.2392018033013468</v>
      </c>
    </row>
    <row r="124" spans="1:4">
      <c r="A124" s="7">
        <v>2006</v>
      </c>
      <c r="B124" s="11">
        <v>2.8500000000000001E-2</v>
      </c>
      <c r="C124" s="3"/>
      <c r="D124" s="8">
        <f t="shared" si="9"/>
        <v>3.331519054695435</v>
      </c>
    </row>
    <row r="125" spans="1:4">
      <c r="A125" s="7">
        <v>2007</v>
      </c>
      <c r="B125" s="11">
        <v>3.7499999999999999E-2</v>
      </c>
      <c r="C125" s="3"/>
      <c r="D125" s="8">
        <f t="shared" si="9"/>
        <v>3.4564510192465137</v>
      </c>
    </row>
    <row r="126" spans="1:4">
      <c r="A126" s="7">
        <v>2008</v>
      </c>
      <c r="B126" s="11">
        <v>2.5499999999999998E-2</v>
      </c>
      <c r="C126" s="3"/>
      <c r="D126" s="8">
        <f t="shared" si="9"/>
        <v>3.5445905202372998</v>
      </c>
    </row>
    <row r="127" spans="1:4">
      <c r="A127" s="7">
        <v>2009</v>
      </c>
      <c r="B127" s="11">
        <v>5.5E-2</v>
      </c>
      <c r="C127" s="3"/>
      <c r="D127" s="8">
        <f t="shared" si="9"/>
        <v>3.7395429988503515</v>
      </c>
    </row>
    <row r="128" spans="1:4">
      <c r="A128" s="7">
        <v>2010</v>
      </c>
      <c r="B128" s="11">
        <v>-3.4000000000000002E-2</v>
      </c>
      <c r="C128" s="3"/>
      <c r="D128" s="8">
        <f t="shared" si="9"/>
        <v>3.6123985368894393</v>
      </c>
    </row>
    <row r="129" spans="1:4">
      <c r="A129" s="7">
        <v>2011</v>
      </c>
      <c r="B129" s="11">
        <v>2.8000000000000001E-2</v>
      </c>
      <c r="C129" s="3"/>
      <c r="D129" s="8">
        <f t="shared" si="9"/>
        <v>3.7135456959223436</v>
      </c>
    </row>
    <row r="130" spans="1:4">
      <c r="A130" s="7">
        <v>2012</v>
      </c>
      <c r="B130" s="11">
        <v>3.7499999999999999E-2</v>
      </c>
      <c r="C130" s="3"/>
      <c r="D130" s="8">
        <f t="shared" si="9"/>
        <v>3.8528036595194317</v>
      </c>
    </row>
    <row r="131" spans="1:4">
      <c r="A131" s="7">
        <v>2013</v>
      </c>
      <c r="B131" s="11">
        <v>2.8500000000000001E-2</v>
      </c>
      <c r="C131" s="3"/>
      <c r="D131" s="8">
        <f t="shared" si="9"/>
        <v>3.9626085638157353</v>
      </c>
    </row>
    <row r="132" spans="1:4">
      <c r="A132" s="7">
        <v>2014</v>
      </c>
      <c r="B132" s="11">
        <v>-5.0000000000000001E-3</v>
      </c>
      <c r="C132" s="3"/>
      <c r="D132" s="8">
        <f t="shared" si="9"/>
        <v>3.9427955209966568</v>
      </c>
    </row>
    <row r="133" spans="1:4">
      <c r="A133" s="7">
        <v>2015</v>
      </c>
      <c r="B133" s="11">
        <v>-8.9999999999999993E-3</v>
      </c>
      <c r="C133" s="3"/>
      <c r="D133" s="8">
        <f t="shared" si="9"/>
        <v>3.9073103613076867</v>
      </c>
    </row>
    <row r="134" spans="1:4">
      <c r="A134" s="7">
        <v>2016</v>
      </c>
      <c r="B134" s="11">
        <v>-1.6E-2</v>
      </c>
      <c r="C134" s="3"/>
      <c r="D134" s="8">
        <f t="shared" si="9"/>
        <v>3.8447933955267639</v>
      </c>
    </row>
    <row r="135" spans="1:4">
      <c r="A135" s="7">
        <v>2017</v>
      </c>
      <c r="B135" s="11">
        <v>-3.0000000000000001E-3</v>
      </c>
      <c r="C135" s="23"/>
      <c r="D135" s="8">
        <f t="shared" ref="D135:D142" si="10">D134*B135+D134</f>
        <v>3.8332590153401838</v>
      </c>
    </row>
    <row r="136" spans="1:4">
      <c r="A136" s="7">
        <v>2018</v>
      </c>
      <c r="B136" s="11">
        <v>1.35E-2</v>
      </c>
      <c r="C136" s="23"/>
      <c r="D136" s="8">
        <f t="shared" si="10"/>
        <v>3.8850080120472761</v>
      </c>
    </row>
    <row r="137" spans="1:4">
      <c r="A137" s="7">
        <v>2019</v>
      </c>
      <c r="B137" s="11">
        <v>0.03</v>
      </c>
      <c r="C137" s="3"/>
      <c r="D137" s="8">
        <f t="shared" si="10"/>
        <v>4.0015582524086941</v>
      </c>
    </row>
    <row r="138" spans="1:4">
      <c r="A138" s="7">
        <v>2020</v>
      </c>
      <c r="B138" s="11">
        <v>-7.4999999999999997E-3</v>
      </c>
      <c r="C138" s="23"/>
      <c r="D138" s="8">
        <f t="shared" si="10"/>
        <v>3.971546565515629</v>
      </c>
    </row>
    <row r="139" spans="1:4">
      <c r="A139" s="7">
        <v>2021</v>
      </c>
      <c r="B139" s="11">
        <v>-1.8499999999999999E-2</v>
      </c>
      <c r="C139" s="23"/>
      <c r="D139" s="8">
        <f t="shared" si="10"/>
        <v>3.8980729540535899</v>
      </c>
    </row>
    <row r="140" spans="1:4">
      <c r="A140" s="7">
        <v>2022</v>
      </c>
      <c r="B140" s="11">
        <v>7.9500000000000001E-2</v>
      </c>
      <c r="C140" s="3"/>
      <c r="D140" s="8">
        <f t="shared" si="10"/>
        <v>4.2079697539008505</v>
      </c>
    </row>
    <row r="141" spans="1:4">
      <c r="A141" s="7">
        <v>2023</v>
      </c>
      <c r="B141" s="11">
        <v>0.2515</v>
      </c>
      <c r="C141" s="3"/>
      <c r="D141" s="8">
        <f t="shared" si="10"/>
        <v>5.2662741470069143</v>
      </c>
    </row>
    <row r="142" spans="1:4" ht="15" thickBot="1">
      <c r="A142" s="65">
        <v>2024</v>
      </c>
      <c r="B142" s="67">
        <v>-4.4999999999999998E-2</v>
      </c>
      <c r="C142" s="66"/>
      <c r="D142" s="9">
        <f t="shared" si="10"/>
        <v>5.0292918103916033</v>
      </c>
    </row>
    <row r="143" spans="1:4" ht="15" thickBot="1">
      <c r="A143" s="99">
        <v>2025</v>
      </c>
      <c r="B143" s="100">
        <v>-6.4999999999999997E-3</v>
      </c>
      <c r="C143" s="106"/>
      <c r="D143" s="70">
        <f t="shared" ref="D143" si="11">D142*B143+D142</f>
        <v>4.9966014136240577</v>
      </c>
    </row>
    <row r="144" spans="1:4">
      <c r="D144" s="10" t="s">
        <v>27</v>
      </c>
    </row>
    <row r="145" spans="1:6" ht="15" thickBot="1"/>
    <row r="146" spans="1:6" ht="34.200000000000003" customHeight="1">
      <c r="A146" s="131" t="s">
        <v>0</v>
      </c>
      <c r="B146" s="132"/>
      <c r="C146" s="132"/>
      <c r="D146" s="132"/>
      <c r="E146" s="145"/>
      <c r="F146" s="146"/>
    </row>
    <row r="147" spans="1:6" ht="24.6" customHeight="1">
      <c r="A147" s="128" t="s">
        <v>1</v>
      </c>
      <c r="B147" s="129"/>
      <c r="C147" s="129"/>
      <c r="D147" s="129"/>
      <c r="E147" s="129"/>
      <c r="F147" s="130"/>
    </row>
    <row r="148" spans="1:6" ht="21" customHeight="1">
      <c r="A148" s="128" t="s">
        <v>70</v>
      </c>
      <c r="B148" s="129"/>
      <c r="C148" s="129"/>
      <c r="D148" s="129"/>
      <c r="E148" s="129"/>
      <c r="F148" s="130"/>
    </row>
    <row r="149" spans="1:6" ht="36" customHeight="1" thickBot="1">
      <c r="A149" s="134" t="s">
        <v>29</v>
      </c>
      <c r="B149" s="135"/>
      <c r="C149" s="135"/>
      <c r="D149" s="135"/>
      <c r="E149" s="135"/>
      <c r="F149" s="136"/>
    </row>
    <row r="150" spans="1:6">
      <c r="A150" s="144" t="s">
        <v>21</v>
      </c>
      <c r="B150" s="142" t="s">
        <v>22</v>
      </c>
      <c r="C150" s="142" t="s">
        <v>3</v>
      </c>
      <c r="D150" s="142" t="s">
        <v>4</v>
      </c>
      <c r="E150" s="142" t="s">
        <v>28</v>
      </c>
      <c r="F150" s="143"/>
    </row>
    <row r="151" spans="1:6">
      <c r="A151" s="128"/>
      <c r="B151" s="129"/>
      <c r="C151" s="129"/>
      <c r="D151" s="129"/>
      <c r="E151" s="36" t="s">
        <v>3</v>
      </c>
      <c r="F151" s="37" t="s">
        <v>4</v>
      </c>
    </row>
    <row r="152" spans="1:6">
      <c r="A152" s="7">
        <v>1989</v>
      </c>
      <c r="B152" s="11"/>
      <c r="C152" s="4">
        <v>3200</v>
      </c>
      <c r="D152" s="5">
        <f>C152/1936.27</f>
        <v>1.6526620770863567</v>
      </c>
      <c r="E152" s="4">
        <v>10000</v>
      </c>
      <c r="F152" s="8">
        <f>E152/1936.27</f>
        <v>5.1645689908948649</v>
      </c>
    </row>
    <row r="153" spans="1:6">
      <c r="A153" s="7">
        <v>1990</v>
      </c>
      <c r="B153" s="11">
        <v>6.4000000000000001E-2</v>
      </c>
      <c r="C153" s="12">
        <v>3404.8</v>
      </c>
      <c r="D153" s="5">
        <f t="shared" ref="D153:D164" si="12">C153/1936.27</f>
        <v>1.7584324500198838</v>
      </c>
      <c r="E153" s="12">
        <v>10640</v>
      </c>
      <c r="F153" s="8">
        <f t="shared" ref="F153:F163" si="13">E153/1936.27</f>
        <v>5.4951014063121359</v>
      </c>
    </row>
    <row r="154" spans="1:6">
      <c r="A154" s="7">
        <v>1991</v>
      </c>
      <c r="B154" s="11">
        <v>6.5000000000000002E-2</v>
      </c>
      <c r="C154" s="12">
        <v>3626.11</v>
      </c>
      <c r="D154" s="5">
        <f t="shared" si="12"/>
        <v>1.872729526357378</v>
      </c>
      <c r="E154" s="12">
        <v>11331.6</v>
      </c>
      <c r="F154" s="8">
        <f t="shared" si="13"/>
        <v>5.8522829977224253</v>
      </c>
    </row>
    <row r="155" spans="1:6">
      <c r="A155" s="7">
        <v>1992</v>
      </c>
      <c r="B155" s="11">
        <v>6.0999999999999999E-2</v>
      </c>
      <c r="C155" s="12">
        <v>3847.3</v>
      </c>
      <c r="D155" s="5">
        <f t="shared" si="12"/>
        <v>1.9869646278669815</v>
      </c>
      <c r="E155" s="12">
        <v>12022.83</v>
      </c>
      <c r="F155" s="8">
        <f t="shared" si="13"/>
        <v>6.2092735000800507</v>
      </c>
    </row>
    <row r="156" spans="1:6">
      <c r="A156" s="7">
        <v>1993</v>
      </c>
      <c r="B156" s="11">
        <v>4.2999999999999997E-2</v>
      </c>
      <c r="C156" s="12">
        <v>4012.73</v>
      </c>
      <c r="D156" s="5">
        <f t="shared" si="12"/>
        <v>2.0724020926833551</v>
      </c>
      <c r="E156" s="12">
        <v>12539.81</v>
      </c>
      <c r="F156" s="8">
        <f t="shared" si="13"/>
        <v>6.4762713877713329</v>
      </c>
    </row>
    <row r="157" spans="1:6">
      <c r="A157" s="7">
        <v>1994</v>
      </c>
      <c r="B157" s="11">
        <v>4.7500000000000001E-2</v>
      </c>
      <c r="C157" s="12">
        <v>4203.33</v>
      </c>
      <c r="D157" s="5">
        <f t="shared" si="12"/>
        <v>2.170838777649811</v>
      </c>
      <c r="E157" s="12">
        <v>13134.4</v>
      </c>
      <c r="F157" s="8">
        <f t="shared" si="13"/>
        <v>6.7833514954009511</v>
      </c>
    </row>
    <row r="158" spans="1:6">
      <c r="A158" s="7">
        <v>1995</v>
      </c>
      <c r="B158" s="11">
        <v>3.9E-2</v>
      </c>
      <c r="C158" s="12">
        <v>4367.26</v>
      </c>
      <c r="D158" s="5">
        <f t="shared" si="12"/>
        <v>2.255501557117551</v>
      </c>
      <c r="E158" s="12">
        <v>13646.64</v>
      </c>
      <c r="F158" s="8">
        <f t="shared" si="13"/>
        <v>7.0479013773905494</v>
      </c>
    </row>
    <row r="159" spans="1:6">
      <c r="A159" s="7">
        <v>1996</v>
      </c>
      <c r="B159" s="11">
        <v>7.3499999999999996E-2</v>
      </c>
      <c r="C159" s="12">
        <v>4688.25</v>
      </c>
      <c r="D159" s="5">
        <f t="shared" si="12"/>
        <v>2.4212790571562852</v>
      </c>
      <c r="E159" s="12">
        <v>14649.67</v>
      </c>
      <c r="F159" s="8">
        <f t="shared" si="13"/>
        <v>7.5659231408842773</v>
      </c>
    </row>
    <row r="160" spans="1:6">
      <c r="A160" s="7">
        <v>1997</v>
      </c>
      <c r="B160" s="11">
        <v>2.4500000000000001E-2</v>
      </c>
      <c r="C160" s="12">
        <v>4803.1099999999997</v>
      </c>
      <c r="D160" s="5">
        <f t="shared" si="12"/>
        <v>2.4805992965857033</v>
      </c>
      <c r="E160" s="12">
        <v>15008.59</v>
      </c>
      <c r="F160" s="8">
        <f t="shared" si="13"/>
        <v>7.7512898511054757</v>
      </c>
    </row>
    <row r="161" spans="1:6">
      <c r="A161" s="7">
        <v>1998</v>
      </c>
      <c r="B161" s="11">
        <v>8.9999999999999993E-3</v>
      </c>
      <c r="C161" s="12">
        <v>4846.34</v>
      </c>
      <c r="D161" s="5">
        <f t="shared" si="12"/>
        <v>2.5029257283333419</v>
      </c>
      <c r="E161" s="12">
        <v>15143.67</v>
      </c>
      <c r="F161" s="8">
        <f t="shared" si="13"/>
        <v>7.8210528490344835</v>
      </c>
    </row>
    <row r="162" spans="1:6">
      <c r="A162" s="7">
        <v>1999</v>
      </c>
      <c r="B162" s="11">
        <v>6.4999999999999997E-3</v>
      </c>
      <c r="C162" s="12">
        <v>4877.84</v>
      </c>
      <c r="D162" s="5">
        <f t="shared" si="12"/>
        <v>2.5191941206546611</v>
      </c>
      <c r="E162" s="12">
        <v>15242.1</v>
      </c>
      <c r="F162" s="8">
        <f t="shared" si="13"/>
        <v>7.871887701611862</v>
      </c>
    </row>
    <row r="163" spans="1:6">
      <c r="A163" s="7">
        <v>2000</v>
      </c>
      <c r="B163" s="11">
        <v>1.2999999999999999E-2</v>
      </c>
      <c r="C163" s="12">
        <v>4941.25</v>
      </c>
      <c r="D163" s="5">
        <f t="shared" si="12"/>
        <v>2.5519426526259252</v>
      </c>
      <c r="E163" s="12">
        <v>15440.25</v>
      </c>
      <c r="F163" s="8">
        <f t="shared" si="13"/>
        <v>7.9742236361664434</v>
      </c>
    </row>
    <row r="164" spans="1:6">
      <c r="A164" s="7">
        <v>2001</v>
      </c>
      <c r="B164" s="11">
        <v>4.65E-2</v>
      </c>
      <c r="C164" s="12">
        <v>5171.0200000000004</v>
      </c>
      <c r="D164" s="5">
        <f t="shared" si="12"/>
        <v>2.6706089543297167</v>
      </c>
      <c r="E164" s="12">
        <v>16158.22</v>
      </c>
      <c r="F164" s="8">
        <f>E164/1936.27</f>
        <v>8.3450241960057223</v>
      </c>
    </row>
    <row r="165" spans="1:6">
      <c r="A165" s="7">
        <v>2002</v>
      </c>
      <c r="B165" s="11">
        <v>1.4999999999999999E-2</v>
      </c>
      <c r="C165" s="3"/>
      <c r="D165" s="5">
        <f>D164*B165+D164</f>
        <v>2.7106680886446624</v>
      </c>
      <c r="E165" s="12"/>
      <c r="F165" s="8">
        <f>F164*B165+F164</f>
        <v>8.4701995589458079</v>
      </c>
    </row>
    <row r="166" spans="1:6">
      <c r="A166" s="7">
        <v>2003</v>
      </c>
      <c r="B166" s="11">
        <v>1.55E-2</v>
      </c>
      <c r="C166" s="3"/>
      <c r="D166" s="5">
        <f t="shared" ref="D166:D178" si="14">D165*B166+D165</f>
        <v>2.7526834440186545</v>
      </c>
      <c r="E166" s="12"/>
      <c r="F166" s="8">
        <f t="shared" ref="F166:F178" si="15">F165*B166+F165</f>
        <v>8.6014876521094674</v>
      </c>
    </row>
    <row r="167" spans="1:6">
      <c r="A167" s="7">
        <v>2004</v>
      </c>
      <c r="B167" s="11">
        <v>1.7500000000000002E-2</v>
      </c>
      <c r="C167" s="3"/>
      <c r="D167" s="5">
        <f t="shared" si="14"/>
        <v>2.8008554042889808</v>
      </c>
      <c r="E167" s="12"/>
      <c r="F167" s="8">
        <f t="shared" si="15"/>
        <v>8.7520136860213835</v>
      </c>
    </row>
    <row r="168" spans="1:6">
      <c r="A168" s="7">
        <v>2005</v>
      </c>
      <c r="B168" s="11">
        <v>2.8000000000000001E-2</v>
      </c>
      <c r="C168" s="3"/>
      <c r="D168" s="5">
        <f t="shared" si="14"/>
        <v>2.8792793556090723</v>
      </c>
      <c r="E168" s="12"/>
      <c r="F168" s="8">
        <f t="shared" si="15"/>
        <v>8.9970700692299825</v>
      </c>
    </row>
    <row r="169" spans="1:6">
      <c r="A169" s="7">
        <v>2006</v>
      </c>
      <c r="B169" s="11">
        <v>2.8500000000000001E-2</v>
      </c>
      <c r="C169" s="3"/>
      <c r="D169" s="5">
        <f t="shared" si="14"/>
        <v>2.9613388172439308</v>
      </c>
      <c r="E169" s="12"/>
      <c r="F169" s="8">
        <f t="shared" si="15"/>
        <v>9.253486566203037</v>
      </c>
    </row>
    <row r="170" spans="1:6">
      <c r="A170" s="7">
        <v>2007</v>
      </c>
      <c r="B170" s="11">
        <v>3.7499999999999999E-2</v>
      </c>
      <c r="C170" s="3"/>
      <c r="D170" s="5">
        <f t="shared" si="14"/>
        <v>3.0723890228905781</v>
      </c>
      <c r="E170" s="12"/>
      <c r="F170" s="8">
        <f t="shared" si="15"/>
        <v>9.6004923124356516</v>
      </c>
    </row>
    <row r="171" spans="1:6">
      <c r="A171" s="7">
        <v>2008</v>
      </c>
      <c r="B171" s="11">
        <v>2.5499999999999998E-2</v>
      </c>
      <c r="C171" s="3"/>
      <c r="D171" s="5">
        <f t="shared" si="14"/>
        <v>3.1507349429742879</v>
      </c>
      <c r="E171" s="12"/>
      <c r="F171" s="8">
        <f t="shared" si="15"/>
        <v>9.8453048664027598</v>
      </c>
    </row>
    <row r="172" spans="1:6">
      <c r="A172" s="7">
        <v>2009</v>
      </c>
      <c r="B172" s="11">
        <v>5.5E-2</v>
      </c>
      <c r="C172" s="3"/>
      <c r="D172" s="5">
        <f t="shared" si="14"/>
        <v>3.3240253648378739</v>
      </c>
      <c r="E172" s="12"/>
      <c r="F172" s="8">
        <f t="shared" si="15"/>
        <v>10.386796634054912</v>
      </c>
    </row>
    <row r="173" spans="1:6">
      <c r="A173" s="7">
        <v>2010</v>
      </c>
      <c r="B173" s="11">
        <v>-3.4000000000000002E-2</v>
      </c>
      <c r="C173" s="3"/>
      <c r="D173" s="5">
        <f t="shared" si="14"/>
        <v>3.2110085024333861</v>
      </c>
      <c r="E173" s="12"/>
      <c r="F173" s="8">
        <f t="shared" si="15"/>
        <v>10.033645548497045</v>
      </c>
    </row>
    <row r="174" spans="1:6">
      <c r="A174" s="7">
        <v>2011</v>
      </c>
      <c r="B174" s="11">
        <v>2.8000000000000001E-2</v>
      </c>
      <c r="C174" s="3"/>
      <c r="D174" s="5">
        <f t="shared" si="14"/>
        <v>3.300916740501521</v>
      </c>
      <c r="E174" s="12"/>
      <c r="F174" s="8">
        <f t="shared" si="15"/>
        <v>10.314587623854962</v>
      </c>
    </row>
    <row r="175" spans="1:6">
      <c r="A175" s="7">
        <v>2012</v>
      </c>
      <c r="B175" s="11">
        <v>3.7499999999999999E-2</v>
      </c>
      <c r="C175" s="3"/>
      <c r="D175" s="5">
        <f t="shared" si="14"/>
        <v>3.424701118270328</v>
      </c>
      <c r="E175" s="12"/>
      <c r="F175" s="8">
        <f t="shared" si="15"/>
        <v>10.701384659749523</v>
      </c>
    </row>
    <row r="176" spans="1:6">
      <c r="A176" s="7">
        <v>2013</v>
      </c>
      <c r="B176" s="11">
        <v>2.8500000000000001E-2</v>
      </c>
      <c r="C176" s="3"/>
      <c r="D176" s="5">
        <f t="shared" si="14"/>
        <v>3.5223051001410322</v>
      </c>
      <c r="E176" s="12"/>
      <c r="F176" s="8">
        <f t="shared" si="15"/>
        <v>11.006374122552385</v>
      </c>
    </row>
    <row r="177" spans="1:20">
      <c r="A177" s="7">
        <v>2014</v>
      </c>
      <c r="B177" s="11">
        <v>-5.0000000000000001E-3</v>
      </c>
      <c r="C177" s="3"/>
      <c r="D177" s="5">
        <f t="shared" si="14"/>
        <v>3.5046935746403269</v>
      </c>
      <c r="E177" s="12"/>
      <c r="F177" s="8">
        <f t="shared" si="15"/>
        <v>10.951342251939623</v>
      </c>
    </row>
    <row r="178" spans="1:20">
      <c r="A178" s="7">
        <v>2015</v>
      </c>
      <c r="B178" s="11">
        <v>-8.9999999999999993E-3</v>
      </c>
      <c r="C178" s="3"/>
      <c r="D178" s="5">
        <f t="shared" si="14"/>
        <v>3.4731513324685639</v>
      </c>
      <c r="E178" s="12"/>
      <c r="F178" s="8">
        <f t="shared" si="15"/>
        <v>10.852780171672167</v>
      </c>
    </row>
    <row r="179" spans="1:20">
      <c r="A179" s="7">
        <v>2016</v>
      </c>
      <c r="B179" s="11">
        <v>-1.6E-2</v>
      </c>
      <c r="C179" s="3"/>
      <c r="D179" s="5">
        <f t="shared" ref="D179:D186" si="16">D178*B179+D178</f>
        <v>3.4175809111490669</v>
      </c>
      <c r="E179" s="12"/>
      <c r="F179" s="8">
        <f t="shared" ref="F179:F186" si="17">F178*B179+F178</f>
        <v>10.679135688925413</v>
      </c>
    </row>
    <row r="180" spans="1:20">
      <c r="A180" s="7">
        <v>2017</v>
      </c>
      <c r="B180" s="11">
        <v>-3.0000000000000001E-3</v>
      </c>
      <c r="C180" s="3"/>
      <c r="D180" s="5">
        <f t="shared" si="16"/>
        <v>3.4073281684156198</v>
      </c>
      <c r="E180" s="12"/>
      <c r="F180" s="8">
        <f t="shared" si="17"/>
        <v>10.647098281858637</v>
      </c>
      <c r="H180" s="25"/>
      <c r="I180" s="25"/>
      <c r="J180" s="25"/>
      <c r="K180" s="25"/>
      <c r="L180" s="25"/>
      <c r="M180" s="25"/>
      <c r="N180" s="25"/>
      <c r="O180" s="25"/>
      <c r="P180" s="25"/>
      <c r="Q180" s="25"/>
      <c r="R180" s="25"/>
      <c r="S180" s="25"/>
      <c r="T180" s="25"/>
    </row>
    <row r="181" spans="1:20">
      <c r="A181" s="7">
        <v>2018</v>
      </c>
      <c r="B181" s="11">
        <v>1.35E-2</v>
      </c>
      <c r="C181" s="3"/>
      <c r="D181" s="5">
        <f t="shared" si="16"/>
        <v>3.4533270986892308</v>
      </c>
      <c r="E181" s="12"/>
      <c r="F181" s="8">
        <f t="shared" si="17"/>
        <v>10.790834108663729</v>
      </c>
      <c r="H181" s="25"/>
      <c r="I181" s="25"/>
      <c r="J181" s="25"/>
      <c r="K181" s="25"/>
      <c r="L181" s="25"/>
      <c r="M181" s="25"/>
      <c r="N181" s="25"/>
      <c r="O181" s="25"/>
      <c r="P181" s="25"/>
      <c r="Q181" s="25"/>
      <c r="R181" s="25"/>
      <c r="S181" s="25"/>
      <c r="T181" s="25"/>
    </row>
    <row r="182" spans="1:20">
      <c r="A182" s="7">
        <v>2019</v>
      </c>
      <c r="B182" s="11">
        <v>0.03</v>
      </c>
      <c r="C182" s="3"/>
      <c r="D182" s="5">
        <f t="shared" si="16"/>
        <v>3.5569269116499078</v>
      </c>
      <c r="E182" s="12"/>
      <c r="F182" s="8">
        <f t="shared" si="17"/>
        <v>11.114559131923642</v>
      </c>
      <c r="H182" s="25"/>
      <c r="I182" s="25"/>
      <c r="J182" s="25"/>
      <c r="K182" s="25"/>
      <c r="L182" s="25"/>
      <c r="M182" s="25"/>
      <c r="N182" s="25"/>
      <c r="O182" s="25"/>
      <c r="P182" s="25"/>
      <c r="Q182" s="25"/>
      <c r="R182" s="25"/>
      <c r="S182" s="25"/>
      <c r="T182" s="25"/>
    </row>
    <row r="183" spans="1:20">
      <c r="A183" s="7">
        <v>2020</v>
      </c>
      <c r="B183" s="11">
        <v>-7.4999999999999997E-3</v>
      </c>
      <c r="C183" s="23"/>
      <c r="D183" s="5">
        <f t="shared" si="16"/>
        <v>3.5302499598125334</v>
      </c>
      <c r="E183" s="24"/>
      <c r="F183" s="8">
        <f t="shared" si="17"/>
        <v>11.031199938434215</v>
      </c>
      <c r="H183" s="25"/>
      <c r="I183" s="25"/>
      <c r="J183" s="25"/>
      <c r="K183" s="25"/>
      <c r="L183" s="25"/>
      <c r="M183" s="25"/>
      <c r="N183" s="25"/>
      <c r="O183" s="25"/>
      <c r="P183" s="25"/>
      <c r="Q183" s="25"/>
      <c r="R183" s="25"/>
      <c r="S183" s="25"/>
      <c r="T183" s="25"/>
    </row>
    <row r="184" spans="1:20">
      <c r="A184" s="7">
        <v>2021</v>
      </c>
      <c r="B184" s="11">
        <v>-1.8499999999999999E-2</v>
      </c>
      <c r="C184" s="23"/>
      <c r="D184" s="5">
        <f t="shared" si="16"/>
        <v>3.4649403355560016</v>
      </c>
      <c r="E184" s="24"/>
      <c r="F184" s="8">
        <f t="shared" si="17"/>
        <v>10.827122739573182</v>
      </c>
      <c r="H184" s="25"/>
      <c r="I184" s="25"/>
      <c r="J184" s="25"/>
      <c r="K184" s="25"/>
      <c r="L184" s="25"/>
      <c r="M184" s="25"/>
      <c r="N184" s="25"/>
      <c r="O184" s="25"/>
      <c r="P184" s="25"/>
      <c r="Q184" s="25"/>
      <c r="R184" s="25"/>
      <c r="S184" s="25"/>
      <c r="T184" s="25"/>
    </row>
    <row r="185" spans="1:20">
      <c r="A185" s="7">
        <v>2022</v>
      </c>
      <c r="B185" s="11">
        <v>7.9500000000000001E-2</v>
      </c>
      <c r="C185" s="3"/>
      <c r="D185" s="5">
        <f t="shared" si="16"/>
        <v>3.7404030922327038</v>
      </c>
      <c r="E185" s="3"/>
      <c r="F185" s="8">
        <f t="shared" si="17"/>
        <v>11.68787899736925</v>
      </c>
    </row>
    <row r="186" spans="1:20" s="25" customFormat="1">
      <c r="A186" s="7">
        <v>2023</v>
      </c>
      <c r="B186" s="11">
        <v>0.2515</v>
      </c>
      <c r="C186" s="3"/>
      <c r="D186" s="5">
        <f t="shared" si="16"/>
        <v>4.6811144699292289</v>
      </c>
      <c r="E186" s="3"/>
      <c r="F186" s="8">
        <f t="shared" si="17"/>
        <v>14.627380565207616</v>
      </c>
    </row>
    <row r="187" spans="1:20" s="25" customFormat="1" ht="15" thickBot="1">
      <c r="A187" s="90">
        <v>2024</v>
      </c>
      <c r="B187" s="78">
        <v>-4.4999999999999998E-2</v>
      </c>
      <c r="C187" s="91"/>
      <c r="D187" s="79">
        <f t="shared" ref="D187" si="18">D186*B187+D186</f>
        <v>4.4704643187824136</v>
      </c>
      <c r="E187" s="91"/>
      <c r="F187" s="80">
        <f t="shared" ref="F187" si="19">F186*B187+F186</f>
        <v>13.969148439773274</v>
      </c>
    </row>
    <row r="188" spans="1:20" s="25" customFormat="1" ht="15" thickBot="1">
      <c r="A188" s="99">
        <v>2025</v>
      </c>
      <c r="B188" s="100">
        <v>-6.4999999999999997E-3</v>
      </c>
      <c r="C188" s="106"/>
      <c r="D188" s="101">
        <f t="shared" ref="D188" si="20">D187*B188+D187</f>
        <v>4.4414063007103275</v>
      </c>
      <c r="E188" s="106"/>
      <c r="F188" s="70">
        <f t="shared" ref="F188" si="21">F187*B188+F187</f>
        <v>13.878348974914749</v>
      </c>
    </row>
    <row r="189" spans="1:20" s="25" customFormat="1">
      <c r="B189" s="96"/>
      <c r="D189" s="97"/>
      <c r="F189" s="97"/>
    </row>
    <row r="190" spans="1:20" s="25" customFormat="1">
      <c r="B190" s="96"/>
      <c r="D190" s="97"/>
      <c r="F190" s="10" t="s">
        <v>30</v>
      </c>
    </row>
    <row r="191" spans="1:20" ht="15" thickBot="1">
      <c r="F191" s="10"/>
    </row>
    <row r="192" spans="1:20" ht="32.4" customHeight="1">
      <c r="A192" s="131" t="s">
        <v>0</v>
      </c>
      <c r="B192" s="132"/>
      <c r="C192" s="132"/>
      <c r="D192" s="132"/>
      <c r="E192" s="145"/>
      <c r="F192" s="146"/>
    </row>
    <row r="193" spans="1:6" ht="18.600000000000001" customHeight="1">
      <c r="A193" s="128" t="s">
        <v>1</v>
      </c>
      <c r="B193" s="129"/>
      <c r="C193" s="129"/>
      <c r="D193" s="129"/>
      <c r="E193" s="129"/>
      <c r="F193" s="130"/>
    </row>
    <row r="194" spans="1:6" ht="21" customHeight="1">
      <c r="A194" s="128" t="s">
        <v>70</v>
      </c>
      <c r="B194" s="129"/>
      <c r="C194" s="129"/>
      <c r="D194" s="129"/>
      <c r="E194" s="129"/>
      <c r="F194" s="130"/>
    </row>
    <row r="195" spans="1:6" ht="34.5" customHeight="1" thickBot="1">
      <c r="A195" s="134" t="s">
        <v>31</v>
      </c>
      <c r="B195" s="135"/>
      <c r="C195" s="135"/>
      <c r="D195" s="135"/>
      <c r="E195" s="135"/>
      <c r="F195" s="136"/>
    </row>
    <row r="196" spans="1:6">
      <c r="A196" s="144" t="s">
        <v>21</v>
      </c>
      <c r="B196" s="142" t="s">
        <v>22</v>
      </c>
      <c r="C196" s="142" t="s">
        <v>3</v>
      </c>
      <c r="D196" s="142" t="s">
        <v>4</v>
      </c>
      <c r="E196" s="142" t="s">
        <v>28</v>
      </c>
      <c r="F196" s="143"/>
    </row>
    <row r="197" spans="1:6">
      <c r="A197" s="128"/>
      <c r="B197" s="129"/>
      <c r="C197" s="129"/>
      <c r="D197" s="129"/>
      <c r="E197" s="36" t="s">
        <v>3</v>
      </c>
      <c r="F197" s="37" t="s">
        <v>4</v>
      </c>
    </row>
    <row r="198" spans="1:6">
      <c r="A198" s="7">
        <v>1989</v>
      </c>
      <c r="B198" s="11"/>
      <c r="C198" s="4">
        <v>6000</v>
      </c>
      <c r="D198" s="5">
        <f>C198/1936.27</f>
        <v>3.0987413945369191</v>
      </c>
      <c r="E198" s="4">
        <v>20000</v>
      </c>
      <c r="F198" s="8">
        <f>E198/1936.27</f>
        <v>10.32913798178973</v>
      </c>
    </row>
    <row r="199" spans="1:6">
      <c r="A199" s="7">
        <v>1990</v>
      </c>
      <c r="B199" s="11">
        <v>6.4000000000000001E-2</v>
      </c>
      <c r="C199" s="12">
        <v>6384</v>
      </c>
      <c r="D199" s="5">
        <f t="shared" ref="D199:D210" si="22">C199/1936.27</f>
        <v>3.2970608437872819</v>
      </c>
      <c r="E199" s="12">
        <v>21280</v>
      </c>
      <c r="F199" s="8">
        <f t="shared" ref="F199:F209" si="23">E199/1936.27</f>
        <v>10.990202812624272</v>
      </c>
    </row>
    <row r="200" spans="1:6">
      <c r="A200" s="7">
        <v>1991</v>
      </c>
      <c r="B200" s="11">
        <v>6.5000000000000002E-2</v>
      </c>
      <c r="C200" s="12">
        <v>6798.96</v>
      </c>
      <c r="D200" s="5">
        <f t="shared" si="22"/>
        <v>3.5113697986334551</v>
      </c>
      <c r="E200" s="12">
        <v>22663.200000000001</v>
      </c>
      <c r="F200" s="8">
        <f t="shared" si="23"/>
        <v>11.704565995444851</v>
      </c>
    </row>
    <row r="201" spans="1:6">
      <c r="A201" s="7">
        <v>1992</v>
      </c>
      <c r="B201" s="11">
        <v>6.0999999999999999E-2</v>
      </c>
      <c r="C201" s="12">
        <v>7213.7</v>
      </c>
      <c r="D201" s="5">
        <f t="shared" si="22"/>
        <v>3.7255651329618287</v>
      </c>
      <c r="E201" s="12">
        <v>24045.65</v>
      </c>
      <c r="F201" s="8">
        <f t="shared" si="23"/>
        <v>12.418541835591112</v>
      </c>
    </row>
    <row r="202" spans="1:6">
      <c r="A202" s="7">
        <v>1993</v>
      </c>
      <c r="B202" s="11">
        <v>4.2999999999999997E-2</v>
      </c>
      <c r="C202" s="12">
        <v>7523.89</v>
      </c>
      <c r="D202" s="5">
        <f t="shared" si="22"/>
        <v>3.8857648984903967</v>
      </c>
      <c r="E202" s="12">
        <v>25079.61</v>
      </c>
      <c r="F202" s="8">
        <f t="shared" si="23"/>
        <v>12.952537610973677</v>
      </c>
    </row>
    <row r="203" spans="1:6">
      <c r="A203" s="7">
        <v>1994</v>
      </c>
      <c r="B203" s="11">
        <v>4.7500000000000001E-2</v>
      </c>
      <c r="C203" s="12">
        <v>7881.27</v>
      </c>
      <c r="D203" s="5">
        <f t="shared" si="22"/>
        <v>4.0703362650869979</v>
      </c>
      <c r="E203" s="12">
        <v>26270.89</v>
      </c>
      <c r="F203" s="8">
        <f t="shared" si="23"/>
        <v>13.567782385720999</v>
      </c>
    </row>
    <row r="204" spans="1:6">
      <c r="A204" s="7">
        <v>1995</v>
      </c>
      <c r="B204" s="11">
        <v>3.9E-2</v>
      </c>
      <c r="C204" s="12">
        <v>8188.64</v>
      </c>
      <c r="D204" s="5">
        <f t="shared" si="22"/>
        <v>4.2290796221601328</v>
      </c>
      <c r="E204" s="12">
        <v>27295.46</v>
      </c>
      <c r="F204" s="8">
        <f t="shared" si="23"/>
        <v>14.096928630821115</v>
      </c>
    </row>
    <row r="205" spans="1:6">
      <c r="A205" s="7">
        <v>1996</v>
      </c>
      <c r="B205" s="11">
        <v>7.3499999999999996E-2</v>
      </c>
      <c r="C205" s="12">
        <v>8790.5</v>
      </c>
      <c r="D205" s="5">
        <f t="shared" si="22"/>
        <v>4.5399143714461312</v>
      </c>
      <c r="E205" s="12">
        <v>29301.66</v>
      </c>
      <c r="F205" s="8">
        <f t="shared" si="23"/>
        <v>15.133044461774443</v>
      </c>
    </row>
    <row r="206" spans="1:6">
      <c r="A206" s="7">
        <v>1997</v>
      </c>
      <c r="B206" s="11">
        <v>2.4500000000000001E-2</v>
      </c>
      <c r="C206" s="12">
        <v>9005.8700000000008</v>
      </c>
      <c r="D206" s="5">
        <f t="shared" si="22"/>
        <v>4.6511436938030339</v>
      </c>
      <c r="E206" s="12">
        <v>30019.55</v>
      </c>
      <c r="F206" s="8">
        <f t="shared" si="23"/>
        <v>15.503803705061793</v>
      </c>
    </row>
    <row r="207" spans="1:6">
      <c r="A207" s="7">
        <v>1998</v>
      </c>
      <c r="B207" s="11">
        <v>8.9999999999999993E-3</v>
      </c>
      <c r="C207" s="12">
        <v>9086.92</v>
      </c>
      <c r="D207" s="5">
        <f t="shared" si="22"/>
        <v>4.6930025254742365</v>
      </c>
      <c r="E207" s="12">
        <v>30289.72</v>
      </c>
      <c r="F207" s="8">
        <f t="shared" si="23"/>
        <v>15.643334865488802</v>
      </c>
    </row>
    <row r="208" spans="1:6">
      <c r="A208" s="7">
        <v>1999</v>
      </c>
      <c r="B208" s="11">
        <v>6.4999999999999997E-3</v>
      </c>
      <c r="C208" s="12">
        <v>9145.98</v>
      </c>
      <c r="D208" s="5">
        <f t="shared" si="22"/>
        <v>4.7235044699344613</v>
      </c>
      <c r="E208" s="12">
        <v>30486.6</v>
      </c>
      <c r="F208" s="8">
        <f t="shared" si="23"/>
        <v>15.745014899781538</v>
      </c>
    </row>
    <row r="209" spans="1:6">
      <c r="A209" s="7">
        <v>2000</v>
      </c>
      <c r="B209" s="11">
        <v>1.2999999999999999E-2</v>
      </c>
      <c r="C209" s="12">
        <v>9264.8799999999992</v>
      </c>
      <c r="D209" s="5">
        <f t="shared" si="22"/>
        <v>4.7849111952362016</v>
      </c>
      <c r="E209" s="12">
        <v>30882.93</v>
      </c>
      <c r="F209" s="8">
        <f t="shared" si="23"/>
        <v>15.949702262597675</v>
      </c>
    </row>
    <row r="210" spans="1:6">
      <c r="A210" s="7">
        <v>2001</v>
      </c>
      <c r="B210" s="11">
        <v>4.65E-2</v>
      </c>
      <c r="C210" s="12">
        <v>9695.7000000000007</v>
      </c>
      <c r="D210" s="5">
        <f t="shared" si="22"/>
        <v>5.0074111565019344</v>
      </c>
      <c r="E210" s="12">
        <v>32318.99</v>
      </c>
      <c r="F210" s="8">
        <f>E210/1936.27</f>
        <v>16.691365357104125</v>
      </c>
    </row>
    <row r="211" spans="1:6">
      <c r="A211" s="7">
        <v>2002</v>
      </c>
      <c r="B211" s="11">
        <v>1.4999999999999999E-2</v>
      </c>
      <c r="C211" s="3"/>
      <c r="D211" s="5">
        <f>D210*B211+D210</f>
        <v>5.0825223238494637</v>
      </c>
      <c r="E211" s="12"/>
      <c r="F211" s="8">
        <f>F210*B211+F210</f>
        <v>16.941735837460687</v>
      </c>
    </row>
    <row r="212" spans="1:6">
      <c r="A212" s="7">
        <v>2003</v>
      </c>
      <c r="B212" s="11">
        <v>1.55E-2</v>
      </c>
      <c r="C212" s="3"/>
      <c r="D212" s="5">
        <f t="shared" ref="D212:D225" si="24">D211*B212+D211</f>
        <v>5.1613014198691305</v>
      </c>
      <c r="E212" s="12"/>
      <c r="F212" s="8">
        <f t="shared" ref="F212:F223" si="25">F211*B212+F211</f>
        <v>17.204332742941329</v>
      </c>
    </row>
    <row r="213" spans="1:6">
      <c r="A213" s="7">
        <v>2004</v>
      </c>
      <c r="B213" s="11">
        <v>1.7500000000000002E-2</v>
      </c>
      <c r="C213" s="3"/>
      <c r="D213" s="5">
        <f t="shared" si="24"/>
        <v>5.2516241947168405</v>
      </c>
      <c r="E213" s="12"/>
      <c r="F213" s="8">
        <f t="shared" si="25"/>
        <v>17.505408565942801</v>
      </c>
    </row>
    <row r="214" spans="1:6">
      <c r="A214" s="7">
        <v>2005</v>
      </c>
      <c r="B214" s="11">
        <v>2.8000000000000001E-2</v>
      </c>
      <c r="C214" s="3"/>
      <c r="D214" s="5">
        <f t="shared" si="24"/>
        <v>5.3986696721689125</v>
      </c>
      <c r="E214" s="12"/>
      <c r="F214" s="8">
        <f t="shared" si="25"/>
        <v>17.995560005789201</v>
      </c>
    </row>
    <row r="215" spans="1:6">
      <c r="A215" s="7">
        <v>2006</v>
      </c>
      <c r="B215" s="11">
        <v>2.8500000000000001E-2</v>
      </c>
      <c r="C215" s="3"/>
      <c r="D215" s="5">
        <f t="shared" si="24"/>
        <v>5.5525317578257267</v>
      </c>
      <c r="E215" s="12"/>
      <c r="F215" s="8">
        <f t="shared" si="25"/>
        <v>18.508433465954194</v>
      </c>
    </row>
    <row r="216" spans="1:6">
      <c r="A216" s="7">
        <v>2007</v>
      </c>
      <c r="B216" s="11">
        <v>3.7499999999999999E-2</v>
      </c>
      <c r="C216" s="3"/>
      <c r="D216" s="5">
        <f t="shared" si="24"/>
        <v>5.7607516987441914</v>
      </c>
      <c r="E216" s="12"/>
      <c r="F216" s="8">
        <f t="shared" si="25"/>
        <v>19.202499720927477</v>
      </c>
    </row>
    <row r="217" spans="1:6">
      <c r="A217" s="7">
        <v>2008</v>
      </c>
      <c r="B217" s="11">
        <v>2.5499999999999998E-2</v>
      </c>
      <c r="C217" s="3"/>
      <c r="D217" s="5">
        <f t="shared" si="24"/>
        <v>5.9076508670621681</v>
      </c>
      <c r="E217" s="12"/>
      <c r="F217" s="8">
        <f t="shared" si="25"/>
        <v>19.692163463811127</v>
      </c>
    </row>
    <row r="218" spans="1:6">
      <c r="A218" s="7">
        <v>2009</v>
      </c>
      <c r="B218" s="11">
        <v>5.5E-2</v>
      </c>
      <c r="C218" s="3"/>
      <c r="D218" s="5">
        <f t="shared" si="24"/>
        <v>6.2325716647505871</v>
      </c>
      <c r="E218" s="12"/>
      <c r="F218" s="8">
        <f t="shared" si="25"/>
        <v>20.77523245432074</v>
      </c>
    </row>
    <row r="219" spans="1:6">
      <c r="A219" s="7">
        <v>2010</v>
      </c>
      <c r="B219" s="11">
        <v>-3.4000000000000002E-2</v>
      </c>
      <c r="C219" s="3"/>
      <c r="D219" s="5">
        <f t="shared" si="24"/>
        <v>6.0206642281490668</v>
      </c>
      <c r="E219" s="12"/>
      <c r="F219" s="8">
        <f t="shared" si="25"/>
        <v>20.068874550873836</v>
      </c>
    </row>
    <row r="220" spans="1:6">
      <c r="A220" s="7">
        <v>2011</v>
      </c>
      <c r="B220" s="11">
        <v>2.8000000000000001E-2</v>
      </c>
      <c r="C220" s="3"/>
      <c r="D220" s="5">
        <f t="shared" si="24"/>
        <v>6.1892428265372406</v>
      </c>
      <c r="E220" s="12"/>
      <c r="F220" s="8">
        <f t="shared" si="25"/>
        <v>20.630803038298303</v>
      </c>
    </row>
    <row r="221" spans="1:6">
      <c r="A221" s="7">
        <v>2012</v>
      </c>
      <c r="B221" s="11">
        <v>3.7499999999999999E-2</v>
      </c>
      <c r="C221" s="3"/>
      <c r="D221" s="5">
        <f t="shared" si="24"/>
        <v>6.4213394325323874</v>
      </c>
      <c r="E221" s="12"/>
      <c r="F221" s="8">
        <f t="shared" si="25"/>
        <v>21.40445815223449</v>
      </c>
    </row>
    <row r="222" spans="1:6">
      <c r="A222" s="7">
        <v>2013</v>
      </c>
      <c r="B222" s="11">
        <v>2.8500000000000001E-2</v>
      </c>
      <c r="C222" s="3"/>
      <c r="D222" s="5">
        <f t="shared" si="24"/>
        <v>6.6043476063595605</v>
      </c>
      <c r="E222" s="12"/>
      <c r="F222" s="8">
        <f t="shared" si="25"/>
        <v>22.014485209573174</v>
      </c>
    </row>
    <row r="223" spans="1:6">
      <c r="A223" s="7">
        <v>2014</v>
      </c>
      <c r="B223" s="11">
        <v>-5.0000000000000001E-3</v>
      </c>
      <c r="C223" s="3"/>
      <c r="D223" s="5">
        <f t="shared" si="24"/>
        <v>6.5713258683277624</v>
      </c>
      <c r="E223" s="12"/>
      <c r="F223" s="8">
        <f t="shared" si="25"/>
        <v>21.904412783525309</v>
      </c>
    </row>
    <row r="224" spans="1:6">
      <c r="A224" s="7">
        <v>2015</v>
      </c>
      <c r="B224" s="11">
        <v>-8.9999999999999993E-3</v>
      </c>
      <c r="C224" s="3"/>
      <c r="D224" s="5">
        <f t="shared" si="24"/>
        <v>6.5121839355128124</v>
      </c>
      <c r="E224" s="12"/>
      <c r="F224" s="8">
        <f t="shared" ref="F224:F232" si="26">F223*B224+F223</f>
        <v>21.707273068473583</v>
      </c>
    </row>
    <row r="225" spans="1:6">
      <c r="A225" s="7">
        <v>2016</v>
      </c>
      <c r="B225" s="11">
        <v>-1.6E-2</v>
      </c>
      <c r="C225" s="3"/>
      <c r="D225" s="5">
        <f t="shared" si="24"/>
        <v>6.407988992544607</v>
      </c>
      <c r="E225" s="12"/>
      <c r="F225" s="8">
        <f t="shared" si="26"/>
        <v>21.359956699378007</v>
      </c>
    </row>
    <row r="226" spans="1:6">
      <c r="A226" s="7">
        <v>2017</v>
      </c>
      <c r="B226" s="11">
        <v>-3.0000000000000001E-3</v>
      </c>
      <c r="C226" s="23"/>
      <c r="D226" s="5">
        <f t="shared" ref="D226:D232" si="27">D225*B226+D225</f>
        <v>6.3887650255669728</v>
      </c>
      <c r="E226" s="24"/>
      <c r="F226" s="8">
        <f t="shared" si="26"/>
        <v>21.295876829279873</v>
      </c>
    </row>
    <row r="227" spans="1:6">
      <c r="A227" s="7">
        <v>2018</v>
      </c>
      <c r="B227" s="11">
        <v>1.35E-2</v>
      </c>
      <c r="C227" s="23"/>
      <c r="D227" s="5">
        <f t="shared" si="27"/>
        <v>6.4750133534121268</v>
      </c>
      <c r="E227" s="24"/>
      <c r="F227" s="8">
        <f t="shared" si="26"/>
        <v>21.58337116647515</v>
      </c>
    </row>
    <row r="228" spans="1:6">
      <c r="A228" s="7">
        <v>2019</v>
      </c>
      <c r="B228" s="11">
        <v>0.03</v>
      </c>
      <c r="C228" s="3"/>
      <c r="D228" s="5">
        <f t="shared" si="27"/>
        <v>6.6692637540144908</v>
      </c>
      <c r="E228" s="12"/>
      <c r="F228" s="8">
        <f t="shared" si="26"/>
        <v>22.230872301469404</v>
      </c>
    </row>
    <row r="229" spans="1:6">
      <c r="A229" s="7">
        <v>2020</v>
      </c>
      <c r="B229" s="11">
        <v>-7.4999999999999997E-3</v>
      </c>
      <c r="C229" s="23"/>
      <c r="D229" s="5">
        <f t="shared" si="27"/>
        <v>6.6192442758593817</v>
      </c>
      <c r="E229" s="24"/>
      <c r="F229" s="8">
        <f t="shared" si="26"/>
        <v>22.064140759208382</v>
      </c>
    </row>
    <row r="230" spans="1:6">
      <c r="A230" s="7">
        <v>2021</v>
      </c>
      <c r="B230" s="11">
        <v>-1.8499999999999999E-2</v>
      </c>
      <c r="C230" s="23"/>
      <c r="D230" s="5">
        <f t="shared" si="27"/>
        <v>6.4967882567559831</v>
      </c>
      <c r="E230" s="24"/>
      <c r="F230" s="8">
        <f t="shared" si="26"/>
        <v>21.655954155163027</v>
      </c>
    </row>
    <row r="231" spans="1:6">
      <c r="A231" s="7">
        <v>2022</v>
      </c>
      <c r="B231" s="11">
        <v>7.9500000000000001E-2</v>
      </c>
      <c r="C231" s="3"/>
      <c r="D231" s="5">
        <f t="shared" si="27"/>
        <v>7.0132829231680835</v>
      </c>
      <c r="E231" s="3"/>
      <c r="F231" s="46">
        <f t="shared" si="26"/>
        <v>23.377602510498487</v>
      </c>
    </row>
    <row r="232" spans="1:6">
      <c r="A232" s="7">
        <v>2023</v>
      </c>
      <c r="B232" s="11">
        <v>0.2515</v>
      </c>
      <c r="C232" s="3"/>
      <c r="D232" s="5">
        <f t="shared" si="27"/>
        <v>8.777123578344856</v>
      </c>
      <c r="E232" s="3"/>
      <c r="F232" s="46">
        <f t="shared" si="26"/>
        <v>29.257069541888857</v>
      </c>
    </row>
    <row r="233" spans="1:6" ht="15" thickBot="1">
      <c r="A233" s="65">
        <v>2024</v>
      </c>
      <c r="B233" s="67">
        <v>-4.4999999999999998E-2</v>
      </c>
      <c r="C233" s="66"/>
      <c r="D233" s="68">
        <f t="shared" ref="D233" si="28">D232*B233+D232</f>
        <v>8.3821530173193377</v>
      </c>
      <c r="E233" s="66"/>
      <c r="F233" s="69">
        <f t="shared" ref="F233" si="29">F232*B233+F232</f>
        <v>27.94050141250386</v>
      </c>
    </row>
    <row r="234" spans="1:6" ht="15" thickBot="1">
      <c r="A234" s="99">
        <v>2025</v>
      </c>
      <c r="B234" s="100">
        <v>-6.4999999999999997E-3</v>
      </c>
      <c r="C234" s="107"/>
      <c r="D234" s="101">
        <f t="shared" ref="D234" si="30">D233*B234+D233</f>
        <v>8.3276690227067611</v>
      </c>
      <c r="E234" s="107"/>
      <c r="F234" s="70">
        <f t="shared" ref="F234" si="31">F233*B234+F233</f>
        <v>27.758888153322584</v>
      </c>
    </row>
    <row r="235" spans="1:6">
      <c r="F235" s="10"/>
    </row>
    <row r="236" spans="1:6">
      <c r="F236" s="1" t="s">
        <v>73</v>
      </c>
    </row>
  </sheetData>
  <autoFilter ref="A58:D100" xr:uid="{00000000-0009-0000-0000-000000000000}">
    <filterColumn colId="0" showButton="0"/>
    <filterColumn colId="1" showButton="0"/>
    <filterColumn colId="2" showButton="0"/>
    <filterColumn colId="3">
      <iconFilter iconSet="3Arrows"/>
    </filterColumn>
  </autoFilter>
  <mergeCells count="34">
    <mergeCell ref="A194:F194"/>
    <mergeCell ref="A195:F195"/>
    <mergeCell ref="A196:A197"/>
    <mergeCell ref="B196:B197"/>
    <mergeCell ref="C196:C197"/>
    <mergeCell ref="D196:D197"/>
    <mergeCell ref="E196:F196"/>
    <mergeCell ref="A193:F193"/>
    <mergeCell ref="A105:D105"/>
    <mergeCell ref="E150:F150"/>
    <mergeCell ref="C150:C151"/>
    <mergeCell ref="D150:D151"/>
    <mergeCell ref="B150:B151"/>
    <mergeCell ref="A150:A151"/>
    <mergeCell ref="A146:F146"/>
    <mergeCell ref="A147:F147"/>
    <mergeCell ref="A148:F148"/>
    <mergeCell ref="A149:F149"/>
    <mergeCell ref="A192:F192"/>
    <mergeCell ref="A102:D102"/>
    <mergeCell ref="A103:D103"/>
    <mergeCell ref="A104:D104"/>
    <mergeCell ref="A16:D16"/>
    <mergeCell ref="A17:D17"/>
    <mergeCell ref="A58:D58"/>
    <mergeCell ref="A59:D59"/>
    <mergeCell ref="A60:D60"/>
    <mergeCell ref="A61:D61"/>
    <mergeCell ref="A15:D15"/>
    <mergeCell ref="A1:D1"/>
    <mergeCell ref="A2:D2"/>
    <mergeCell ref="A3:B4"/>
    <mergeCell ref="C3:D3"/>
    <mergeCell ref="A14:D14"/>
  </mergeCells>
  <printOptions horizontalCentered="1" verticalCentered="1"/>
  <pageMargins left="0.70866141732283472" right="0.70866141732283472" top="0.74803149606299213" bottom="0.74803149606299213" header="0.31496062992125984" footer="0.31496062992125984"/>
  <pageSetup paperSize="9" scale="61" orientation="landscape" r:id="rId1"/>
  <rowBreaks count="5" manualBreakCount="5">
    <brk id="13" max="16383" man="1"/>
    <brk id="57" max="5" man="1"/>
    <brk id="101" max="5" man="1"/>
    <brk id="145" max="5" man="1"/>
    <brk id="19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8"/>
  <sheetViews>
    <sheetView view="pageBreakPreview" topLeftCell="A112" zoomScaleNormal="100" zoomScaleSheetLayoutView="100" zoomScalePageLayoutView="90" workbookViewId="0">
      <selection activeCell="B119" sqref="B119"/>
    </sheetView>
  </sheetViews>
  <sheetFormatPr defaultColWidth="8.88671875" defaultRowHeight="14.4"/>
  <cols>
    <col min="1" max="4" width="32.33203125" customWidth="1"/>
  </cols>
  <sheetData>
    <row r="1" spans="1:4" ht="36.6" customHeight="1">
      <c r="A1" s="131" t="s">
        <v>32</v>
      </c>
      <c r="B1" s="132"/>
      <c r="C1" s="132"/>
      <c r="D1" s="133"/>
    </row>
    <row r="2" spans="1:4" ht="42.75" customHeight="1">
      <c r="A2" s="150" t="s">
        <v>63</v>
      </c>
      <c r="B2" s="151"/>
      <c r="C2" s="151"/>
      <c r="D2" s="152"/>
    </row>
    <row r="3" spans="1:4" ht="61.2" customHeight="1">
      <c r="A3" s="153" t="s">
        <v>33</v>
      </c>
      <c r="B3" s="154"/>
      <c r="C3" s="154"/>
      <c r="D3" s="155"/>
    </row>
    <row r="4" spans="1:4" ht="16.95" customHeight="1">
      <c r="A4" s="150" t="s">
        <v>71</v>
      </c>
      <c r="B4" s="151"/>
      <c r="C4" s="151"/>
      <c r="D4" s="152"/>
    </row>
    <row r="5" spans="1:4" ht="30" customHeight="1" thickBot="1">
      <c r="A5" s="156" t="s">
        <v>35</v>
      </c>
      <c r="B5" s="157"/>
      <c r="C5" s="157"/>
      <c r="D5" s="158"/>
    </row>
    <row r="6" spans="1:4">
      <c r="A6" s="47" t="s">
        <v>21</v>
      </c>
      <c r="B6" s="40" t="s">
        <v>22</v>
      </c>
      <c r="C6" s="40" t="s">
        <v>3</v>
      </c>
      <c r="D6" s="41" t="s">
        <v>4</v>
      </c>
    </row>
    <row r="7" spans="1:4">
      <c r="A7" s="7">
        <v>1994</v>
      </c>
      <c r="B7" s="11"/>
      <c r="C7" s="15">
        <v>20</v>
      </c>
      <c r="D7" s="8">
        <f>C7/1936.27</f>
        <v>1.032913798178973E-2</v>
      </c>
    </row>
    <row r="8" spans="1:4">
      <c r="A8" s="7">
        <v>1995</v>
      </c>
      <c r="B8" s="11">
        <v>3.9E-2</v>
      </c>
      <c r="C8" s="15">
        <v>20.78</v>
      </c>
      <c r="D8" s="8">
        <f t="shared" ref="D8:D14" si="0">C8/1936.27</f>
        <v>1.073197436307953E-2</v>
      </c>
    </row>
    <row r="9" spans="1:4">
      <c r="A9" s="7">
        <v>1996</v>
      </c>
      <c r="B9" s="11">
        <v>7.3499999999999996E-2</v>
      </c>
      <c r="C9" s="15">
        <v>22.306999999999999</v>
      </c>
      <c r="D9" s="8">
        <f t="shared" si="0"/>
        <v>1.1520604047989174E-2</v>
      </c>
    </row>
    <row r="10" spans="1:4">
      <c r="A10" s="7">
        <v>1997</v>
      </c>
      <c r="B10" s="11">
        <v>2.4500000000000001E-2</v>
      </c>
      <c r="C10" s="15">
        <v>22.853999999999999</v>
      </c>
      <c r="D10" s="8">
        <f t="shared" si="0"/>
        <v>1.1803105971791125E-2</v>
      </c>
    </row>
    <row r="11" spans="1:4">
      <c r="A11" s="7">
        <v>1998</v>
      </c>
      <c r="B11" s="11">
        <v>8.9999999999999993E-3</v>
      </c>
      <c r="C11" s="15">
        <v>23.06</v>
      </c>
      <c r="D11" s="8">
        <f t="shared" si="0"/>
        <v>1.1909496093003558E-2</v>
      </c>
    </row>
    <row r="12" spans="1:4">
      <c r="A12" s="7">
        <v>1999</v>
      </c>
      <c r="B12" s="11">
        <v>6.4999999999999997E-3</v>
      </c>
      <c r="C12" s="15">
        <v>23.209</v>
      </c>
      <c r="D12" s="8">
        <f t="shared" si="0"/>
        <v>1.1986448170967891E-2</v>
      </c>
    </row>
    <row r="13" spans="1:4">
      <c r="A13" s="7">
        <v>2000</v>
      </c>
      <c r="B13" s="11">
        <v>1.2999999999999999E-2</v>
      </c>
      <c r="C13" s="15">
        <v>23.510999999999999</v>
      </c>
      <c r="D13" s="8">
        <f t="shared" si="0"/>
        <v>1.2142418154492917E-2</v>
      </c>
    </row>
    <row r="14" spans="1:4">
      <c r="A14" s="7">
        <v>2001</v>
      </c>
      <c r="B14" s="11">
        <v>4.65E-2</v>
      </c>
      <c r="C14" s="15">
        <v>24.603999999999999</v>
      </c>
      <c r="D14" s="8">
        <f t="shared" si="0"/>
        <v>1.2706905545197725E-2</v>
      </c>
    </row>
    <row r="15" spans="1:4">
      <c r="A15" s="7">
        <v>2002</v>
      </c>
      <c r="B15" s="11">
        <v>1.4999999999999999E-2</v>
      </c>
      <c r="C15" s="15"/>
      <c r="D15" s="8">
        <f>D14*B15+D14</f>
        <v>1.289750912837569E-2</v>
      </c>
    </row>
    <row r="16" spans="1:4">
      <c r="A16" s="7">
        <v>2003</v>
      </c>
      <c r="B16" s="11">
        <v>1.55E-2</v>
      </c>
      <c r="C16" s="15"/>
      <c r="D16" s="8">
        <f t="shared" ref="D16:D26" si="1">D15*B16+D15</f>
        <v>1.3097420519865514E-2</v>
      </c>
    </row>
    <row r="17" spans="1:4">
      <c r="A17" s="7">
        <v>2004</v>
      </c>
      <c r="B17" s="11">
        <v>1.7500000000000002E-2</v>
      </c>
      <c r="C17" s="15"/>
      <c r="D17" s="8">
        <f t="shared" si="1"/>
        <v>1.3326625378963159E-2</v>
      </c>
    </row>
    <row r="18" spans="1:4">
      <c r="A18" s="7">
        <v>2005</v>
      </c>
      <c r="B18" s="11">
        <v>2.8000000000000001E-2</v>
      </c>
      <c r="C18" s="15"/>
      <c r="D18" s="8">
        <f t="shared" si="1"/>
        <v>1.3699770889574128E-2</v>
      </c>
    </row>
    <row r="19" spans="1:4">
      <c r="A19" s="7">
        <v>2006</v>
      </c>
      <c r="B19" s="11">
        <v>2.8500000000000001E-2</v>
      </c>
      <c r="C19" s="15"/>
      <c r="D19" s="8">
        <f t="shared" si="1"/>
        <v>1.4090214359926991E-2</v>
      </c>
    </row>
    <row r="20" spans="1:4">
      <c r="A20" s="7">
        <v>2007</v>
      </c>
      <c r="B20" s="11">
        <v>3.7499999999999999E-2</v>
      </c>
      <c r="C20" s="15"/>
      <c r="D20" s="8">
        <f t="shared" si="1"/>
        <v>1.4618597398424252E-2</v>
      </c>
    </row>
    <row r="21" spans="1:4">
      <c r="A21" s="7">
        <v>2008</v>
      </c>
      <c r="B21" s="11">
        <v>2.5499999999999998E-2</v>
      </c>
      <c r="C21" s="15"/>
      <c r="D21" s="8">
        <f t="shared" si="1"/>
        <v>1.4991371632084071E-2</v>
      </c>
    </row>
    <row r="22" spans="1:4">
      <c r="A22" s="7">
        <v>2009</v>
      </c>
      <c r="B22" s="11">
        <v>5.5E-2</v>
      </c>
      <c r="C22" s="15"/>
      <c r="D22" s="8">
        <f t="shared" si="1"/>
        <v>1.5815897071848696E-2</v>
      </c>
    </row>
    <row r="23" spans="1:4">
      <c r="A23" s="7">
        <v>2010</v>
      </c>
      <c r="B23" s="11">
        <v>-3.4000000000000002E-2</v>
      </c>
      <c r="C23" s="15"/>
      <c r="D23" s="8">
        <f t="shared" si="1"/>
        <v>1.527815657140584E-2</v>
      </c>
    </row>
    <row r="24" spans="1:4">
      <c r="A24" s="7">
        <v>2011</v>
      </c>
      <c r="B24" s="11">
        <v>2.8000000000000001E-2</v>
      </c>
      <c r="C24" s="15"/>
      <c r="D24" s="8">
        <f t="shared" si="1"/>
        <v>1.5705944955405202E-2</v>
      </c>
    </row>
    <row r="25" spans="1:4">
      <c r="A25" s="7">
        <v>2012</v>
      </c>
      <c r="B25" s="11">
        <v>3.7499999999999999E-2</v>
      </c>
      <c r="C25" s="15"/>
      <c r="D25" s="8">
        <f t="shared" si="1"/>
        <v>1.6294917891232899E-2</v>
      </c>
    </row>
    <row r="26" spans="1:4">
      <c r="A26" s="7">
        <v>2013</v>
      </c>
      <c r="B26" s="11">
        <v>2.8500000000000001E-2</v>
      </c>
      <c r="C26" s="15"/>
      <c r="D26" s="8">
        <f t="shared" si="1"/>
        <v>1.6759323051133038E-2</v>
      </c>
    </row>
    <row r="27" spans="1:4">
      <c r="A27" s="7">
        <v>2014</v>
      </c>
      <c r="B27" s="11">
        <v>-5.0000000000000001E-3</v>
      </c>
      <c r="C27" s="15"/>
      <c r="D27" s="8">
        <f t="shared" ref="D27:D36" si="2">D26*B27+D26</f>
        <v>1.6675526435877372E-2</v>
      </c>
    </row>
    <row r="28" spans="1:4">
      <c r="A28" s="7">
        <v>2015</v>
      </c>
      <c r="B28" s="11">
        <v>-8.9999999999999993E-3</v>
      </c>
      <c r="C28" s="15"/>
      <c r="D28" s="8">
        <f t="shared" si="2"/>
        <v>1.6525446697954475E-2</v>
      </c>
    </row>
    <row r="29" spans="1:4">
      <c r="A29" s="7">
        <v>2016</v>
      </c>
      <c r="B29" s="11">
        <v>-1.6E-2</v>
      </c>
      <c r="C29" s="15"/>
      <c r="D29" s="8">
        <f t="shared" si="2"/>
        <v>1.6261039550787202E-2</v>
      </c>
    </row>
    <row r="30" spans="1:4">
      <c r="A30" s="7">
        <v>2017</v>
      </c>
      <c r="B30" s="11">
        <v>-3.0000000000000001E-3</v>
      </c>
      <c r="C30" s="15"/>
      <c r="D30" s="8">
        <f t="shared" si="2"/>
        <v>1.621225643213484E-2</v>
      </c>
    </row>
    <row r="31" spans="1:4">
      <c r="A31" s="7">
        <v>2018</v>
      </c>
      <c r="B31" s="11">
        <v>1.35E-2</v>
      </c>
      <c r="C31" s="15"/>
      <c r="D31" s="8">
        <f t="shared" si="2"/>
        <v>1.6431121893968659E-2</v>
      </c>
    </row>
    <row r="32" spans="1:4">
      <c r="A32" s="7">
        <v>2019</v>
      </c>
      <c r="B32" s="11">
        <v>0.03</v>
      </c>
      <c r="C32" s="15"/>
      <c r="D32" s="8">
        <f t="shared" si="2"/>
        <v>1.6924055550787718E-2</v>
      </c>
    </row>
    <row r="33" spans="1:4">
      <c r="A33" s="7">
        <v>2020</v>
      </c>
      <c r="B33" s="11">
        <v>-7.4999999999999997E-3</v>
      </c>
      <c r="C33" s="29"/>
      <c r="D33" s="8">
        <f t="shared" si="2"/>
        <v>1.679712513415681E-2</v>
      </c>
    </row>
    <row r="34" spans="1:4">
      <c r="A34" s="7">
        <v>2021</v>
      </c>
      <c r="B34" s="11">
        <v>-1.8499999999999999E-2</v>
      </c>
      <c r="C34" s="29"/>
      <c r="D34" s="8">
        <f t="shared" si="2"/>
        <v>1.6486378319174908E-2</v>
      </c>
    </row>
    <row r="35" spans="1:4">
      <c r="A35" s="7">
        <v>2022</v>
      </c>
      <c r="B35" s="11">
        <v>7.9500000000000001E-2</v>
      </c>
      <c r="C35" s="15"/>
      <c r="D35" s="8">
        <f t="shared" si="2"/>
        <v>1.7797045395549313E-2</v>
      </c>
    </row>
    <row r="36" spans="1:4">
      <c r="A36" s="7">
        <v>2023</v>
      </c>
      <c r="B36" s="11">
        <v>0.2515</v>
      </c>
      <c r="C36" s="3"/>
      <c r="D36" s="8">
        <f t="shared" si="2"/>
        <v>2.2273002312529967E-2</v>
      </c>
    </row>
    <row r="37" spans="1:4" ht="15" thickBot="1">
      <c r="A37" s="65">
        <v>2024</v>
      </c>
      <c r="B37" s="67">
        <v>-4.4999999999999998E-2</v>
      </c>
      <c r="C37" s="66"/>
      <c r="D37" s="9">
        <f t="shared" ref="D37:D38" si="3">D36*B37+D36</f>
        <v>2.1270717208466117E-2</v>
      </c>
    </row>
    <row r="38" spans="1:4" ht="15" thickBot="1">
      <c r="A38" s="99">
        <v>2025</v>
      </c>
      <c r="B38" s="100">
        <v>-6.4999999999999997E-3</v>
      </c>
      <c r="C38" s="107"/>
      <c r="D38" s="102">
        <f t="shared" si="3"/>
        <v>2.1132457546611087E-2</v>
      </c>
    </row>
    <row r="39" spans="1:4" ht="15" thickBot="1">
      <c r="A39" s="25"/>
      <c r="B39" s="96"/>
      <c r="C39" s="1"/>
      <c r="D39" s="97"/>
    </row>
    <row r="40" spans="1:4" ht="45" customHeight="1" thickBot="1">
      <c r="A40" s="147" t="s">
        <v>32</v>
      </c>
      <c r="B40" s="148"/>
      <c r="C40" s="148"/>
      <c r="D40" s="149"/>
    </row>
    <row r="41" spans="1:4" ht="46.95" customHeight="1">
      <c r="A41" s="137" t="s">
        <v>64</v>
      </c>
      <c r="B41" s="138"/>
      <c r="C41" s="138"/>
      <c r="D41" s="141"/>
    </row>
    <row r="42" spans="1:4" ht="67.5" customHeight="1">
      <c r="A42" s="153" t="s">
        <v>33</v>
      </c>
      <c r="B42" s="154"/>
      <c r="C42" s="154"/>
      <c r="D42" s="155"/>
    </row>
    <row r="43" spans="1:4" ht="27" customHeight="1">
      <c r="A43" s="150" t="s">
        <v>71</v>
      </c>
      <c r="B43" s="151"/>
      <c r="C43" s="151"/>
      <c r="D43" s="152"/>
    </row>
    <row r="44" spans="1:4" ht="32.25" customHeight="1" thickBot="1">
      <c r="A44" s="156" t="s">
        <v>36</v>
      </c>
      <c r="B44" s="157"/>
      <c r="C44" s="157"/>
      <c r="D44" s="158"/>
    </row>
    <row r="45" spans="1:4">
      <c r="A45" s="47" t="s">
        <v>21</v>
      </c>
      <c r="B45" s="40" t="s">
        <v>22</v>
      </c>
      <c r="C45" s="40" t="s">
        <v>3</v>
      </c>
      <c r="D45" s="41" t="s">
        <v>4</v>
      </c>
    </row>
    <row r="46" spans="1:4">
      <c r="A46" s="7">
        <v>1994</v>
      </c>
      <c r="B46" s="11"/>
      <c r="C46" s="15">
        <v>5</v>
      </c>
      <c r="D46" s="8">
        <f>C46/1936.27</f>
        <v>2.5822844954474324E-3</v>
      </c>
    </row>
    <row r="47" spans="1:4">
      <c r="A47" s="7">
        <v>1995</v>
      </c>
      <c r="B47" s="11">
        <v>3.9E-2</v>
      </c>
      <c r="C47" s="15">
        <v>5.1950000000000003</v>
      </c>
      <c r="D47" s="8">
        <f t="shared" ref="D47:D53" si="4">C47/1936.27</f>
        <v>2.6829935907698825E-3</v>
      </c>
    </row>
    <row r="48" spans="1:4">
      <c r="A48" s="7">
        <v>1996</v>
      </c>
      <c r="B48" s="11">
        <v>7.3499999999999996E-2</v>
      </c>
      <c r="C48" s="15">
        <v>5.577</v>
      </c>
      <c r="D48" s="8">
        <f t="shared" si="4"/>
        <v>2.880280126222066E-3</v>
      </c>
    </row>
    <row r="49" spans="1:4">
      <c r="A49" s="7">
        <v>1997</v>
      </c>
      <c r="B49" s="11">
        <v>2.4500000000000001E-2</v>
      </c>
      <c r="C49" s="15">
        <v>5.7140000000000004</v>
      </c>
      <c r="D49" s="8">
        <f t="shared" si="4"/>
        <v>2.9510347213973259E-3</v>
      </c>
    </row>
    <row r="50" spans="1:4">
      <c r="A50" s="7">
        <v>1998</v>
      </c>
      <c r="B50" s="11">
        <v>8.9999999999999993E-3</v>
      </c>
      <c r="C50" s="15">
        <v>5.7649999999999997</v>
      </c>
      <c r="D50" s="8">
        <f t="shared" si="4"/>
        <v>2.9773740232508896E-3</v>
      </c>
    </row>
    <row r="51" spans="1:4">
      <c r="A51" s="7">
        <v>1999</v>
      </c>
      <c r="B51" s="11">
        <v>6.4999999999999997E-3</v>
      </c>
      <c r="C51" s="15">
        <v>5.8019999999999996</v>
      </c>
      <c r="D51" s="8">
        <f t="shared" si="4"/>
        <v>2.9964829285172006E-3</v>
      </c>
    </row>
    <row r="52" spans="1:4">
      <c r="A52" s="7">
        <v>2000</v>
      </c>
      <c r="B52" s="11">
        <v>1.2999999999999999E-2</v>
      </c>
      <c r="C52" s="15">
        <v>5.8769999999999998</v>
      </c>
      <c r="D52" s="8">
        <f t="shared" si="4"/>
        <v>3.0352171959489118E-3</v>
      </c>
    </row>
    <row r="53" spans="1:4">
      <c r="A53" s="7">
        <v>2001</v>
      </c>
      <c r="B53" s="11">
        <v>4.65E-2</v>
      </c>
      <c r="C53" s="15">
        <v>6.15</v>
      </c>
      <c r="D53" s="8">
        <f t="shared" si="4"/>
        <v>3.176209929400342E-3</v>
      </c>
    </row>
    <row r="54" spans="1:4">
      <c r="A54" s="7">
        <v>2002</v>
      </c>
      <c r="B54" s="11">
        <v>1.4999999999999999E-2</v>
      </c>
      <c r="C54" s="15"/>
      <c r="D54" s="8">
        <f>D53*B54+D53</f>
        <v>3.2238530783413469E-3</v>
      </c>
    </row>
    <row r="55" spans="1:4">
      <c r="A55" s="7">
        <v>2003</v>
      </c>
      <c r="B55" s="11">
        <v>1.55E-2</v>
      </c>
      <c r="C55" s="15"/>
      <c r="D55" s="8">
        <f t="shared" ref="D55:D68" si="5">D54*B55+D54</f>
        <v>3.2738228010556376E-3</v>
      </c>
    </row>
    <row r="56" spans="1:4">
      <c r="A56" s="7">
        <v>2004</v>
      </c>
      <c r="B56" s="11">
        <v>1.7500000000000002E-2</v>
      </c>
      <c r="C56" s="15"/>
      <c r="D56" s="8">
        <f t="shared" si="5"/>
        <v>3.3311147000741111E-3</v>
      </c>
    </row>
    <row r="57" spans="1:4">
      <c r="A57" s="7">
        <v>2005</v>
      </c>
      <c r="B57" s="11">
        <v>2.8000000000000001E-2</v>
      </c>
      <c r="C57" s="15"/>
      <c r="D57" s="8">
        <f t="shared" si="5"/>
        <v>3.4243859116761862E-3</v>
      </c>
    </row>
    <row r="58" spans="1:4">
      <c r="A58" s="7">
        <v>2006</v>
      </c>
      <c r="B58" s="11">
        <v>2.8500000000000001E-2</v>
      </c>
      <c r="C58" s="15"/>
      <c r="D58" s="8">
        <f t="shared" si="5"/>
        <v>3.5219809101589574E-3</v>
      </c>
    </row>
    <row r="59" spans="1:4">
      <c r="A59" s="7">
        <v>2007</v>
      </c>
      <c r="B59" s="11">
        <v>3.7499999999999999E-2</v>
      </c>
      <c r="C59" s="15"/>
      <c r="D59" s="8">
        <f t="shared" si="5"/>
        <v>3.6540551942899182E-3</v>
      </c>
    </row>
    <row r="60" spans="1:4">
      <c r="A60" s="7">
        <v>2008</v>
      </c>
      <c r="B60" s="11">
        <v>2.5499999999999998E-2</v>
      </c>
      <c r="C60" s="15"/>
      <c r="D60" s="8">
        <f t="shared" si="5"/>
        <v>3.7472336017443111E-3</v>
      </c>
    </row>
    <row r="61" spans="1:4">
      <c r="A61" s="7">
        <v>2009</v>
      </c>
      <c r="B61" s="11">
        <v>5.5E-2</v>
      </c>
      <c r="C61" s="15"/>
      <c r="D61" s="8">
        <f t="shared" si="5"/>
        <v>3.9533314498402484E-3</v>
      </c>
    </row>
    <row r="62" spans="1:4">
      <c r="A62" s="7">
        <v>2010</v>
      </c>
      <c r="B62" s="11">
        <v>-3.4000000000000002E-2</v>
      </c>
      <c r="C62" s="15"/>
      <c r="D62" s="8">
        <f t="shared" si="5"/>
        <v>3.8189181805456801E-3</v>
      </c>
    </row>
    <row r="63" spans="1:4">
      <c r="A63" s="7">
        <v>2011</v>
      </c>
      <c r="B63" s="11">
        <v>2.8000000000000001E-2</v>
      </c>
      <c r="C63" s="15"/>
      <c r="D63" s="8">
        <f t="shared" si="5"/>
        <v>3.9258478896009594E-3</v>
      </c>
    </row>
    <row r="64" spans="1:4">
      <c r="A64" s="7">
        <v>2012</v>
      </c>
      <c r="B64" s="11">
        <v>3.7499999999999999E-2</v>
      </c>
      <c r="C64" s="15"/>
      <c r="D64" s="8">
        <f t="shared" si="5"/>
        <v>4.0730671854609952E-3</v>
      </c>
    </row>
    <row r="65" spans="1:4">
      <c r="A65" s="7">
        <v>2013</v>
      </c>
      <c r="B65" s="11">
        <v>2.8500000000000001E-2</v>
      </c>
      <c r="C65" s="15"/>
      <c r="D65" s="8">
        <f t="shared" si="5"/>
        <v>4.1891496002466333E-3</v>
      </c>
    </row>
    <row r="66" spans="1:4">
      <c r="A66" s="7">
        <v>2014</v>
      </c>
      <c r="B66" s="11">
        <v>-5.0000000000000001E-3</v>
      </c>
      <c r="C66" s="15"/>
      <c r="D66" s="8">
        <f t="shared" si="5"/>
        <v>4.1682038522453998E-3</v>
      </c>
    </row>
    <row r="67" spans="1:4">
      <c r="A67" s="7">
        <v>2015</v>
      </c>
      <c r="B67" s="11">
        <v>-8.9999999999999993E-3</v>
      </c>
      <c r="C67" s="15"/>
      <c r="D67" s="8">
        <f t="shared" si="5"/>
        <v>4.1306900175751915E-3</v>
      </c>
    </row>
    <row r="68" spans="1:4">
      <c r="A68" s="7">
        <v>2016</v>
      </c>
      <c r="B68" s="11">
        <v>-1.6E-2</v>
      </c>
      <c r="C68" s="15"/>
      <c r="D68" s="8">
        <f t="shared" si="5"/>
        <v>4.0645989772939888E-3</v>
      </c>
    </row>
    <row r="69" spans="1:4">
      <c r="A69" s="7">
        <v>2017</v>
      </c>
      <c r="B69" s="11">
        <f>'Legge 27 dicembre 1996 n 296'!C40-'Legge 27 dicembre 1996 n 296'!C40-0-0.3%</f>
        <v>-3.0000000000000001E-3</v>
      </c>
      <c r="C69" s="15"/>
      <c r="D69" s="8">
        <f t="shared" ref="D69:D75" si="6">D68*B69+D68</f>
        <v>4.0524051803621066E-3</v>
      </c>
    </row>
    <row r="70" spans="1:4">
      <c r="A70" s="7">
        <v>2018</v>
      </c>
      <c r="B70" s="11">
        <v>1.35E-2</v>
      </c>
      <c r="C70" s="15"/>
      <c r="D70" s="8">
        <f t="shared" si="6"/>
        <v>4.1071126502969946E-3</v>
      </c>
    </row>
    <row r="71" spans="1:4">
      <c r="A71" s="7">
        <v>2019</v>
      </c>
      <c r="B71" s="11">
        <v>0.03</v>
      </c>
      <c r="C71" s="15"/>
      <c r="D71" s="8">
        <f t="shared" si="6"/>
        <v>4.2303260298059047E-3</v>
      </c>
    </row>
    <row r="72" spans="1:4" s="48" customFormat="1">
      <c r="A72" s="7">
        <v>2020</v>
      </c>
      <c r="B72" s="11">
        <v>-7.4999999999999997E-3</v>
      </c>
      <c r="C72" s="29"/>
      <c r="D72" s="8">
        <f t="shared" si="6"/>
        <v>4.1985985845823604E-3</v>
      </c>
    </row>
    <row r="73" spans="1:4" s="48" customFormat="1">
      <c r="A73" s="7">
        <v>2021</v>
      </c>
      <c r="B73" s="11">
        <v>-1.8499999999999999E-2</v>
      </c>
      <c r="C73" s="29"/>
      <c r="D73" s="8">
        <f t="shared" si="6"/>
        <v>4.1209245107675868E-3</v>
      </c>
    </row>
    <row r="74" spans="1:4" s="48" customFormat="1">
      <c r="A74" s="7">
        <v>2022</v>
      </c>
      <c r="B74" s="11">
        <v>7.9500000000000001E-2</v>
      </c>
      <c r="C74" s="15"/>
      <c r="D74" s="8">
        <f t="shared" si="6"/>
        <v>4.4485380093736097E-3</v>
      </c>
    </row>
    <row r="75" spans="1:4" s="48" customFormat="1">
      <c r="A75" s="7">
        <v>2023</v>
      </c>
      <c r="B75" s="11">
        <v>0.2515</v>
      </c>
      <c r="C75" s="15"/>
      <c r="D75" s="8">
        <f t="shared" si="6"/>
        <v>5.5673453187310724E-3</v>
      </c>
    </row>
    <row r="76" spans="1:4" s="48" customFormat="1" ht="15" thickBot="1">
      <c r="A76" s="65">
        <v>2024</v>
      </c>
      <c r="B76" s="67">
        <v>-4.4999999999999998E-2</v>
      </c>
      <c r="C76" s="71"/>
      <c r="D76" s="9">
        <f t="shared" ref="D76" si="7">D75*B76+D75</f>
        <v>5.3168147793881742E-3</v>
      </c>
    </row>
    <row r="77" spans="1:4" ht="15" thickBot="1">
      <c r="A77" s="99">
        <v>2025</v>
      </c>
      <c r="B77" s="100">
        <v>-6.4999999999999997E-3</v>
      </c>
      <c r="C77" s="106"/>
      <c r="D77" s="70">
        <f t="shared" ref="D77" si="8">D76*B77+D76</f>
        <v>5.282255483322151E-3</v>
      </c>
    </row>
    <row r="78" spans="1:4" ht="1.5" customHeight="1" thickBot="1"/>
    <row r="79" spans="1:4" ht="33.6" customHeight="1">
      <c r="A79" s="131" t="s">
        <v>32</v>
      </c>
      <c r="B79" s="132"/>
      <c r="C79" s="132"/>
      <c r="D79" s="133"/>
    </row>
    <row r="80" spans="1:4" ht="50.25" customHeight="1">
      <c r="A80" s="150" t="s">
        <v>65</v>
      </c>
      <c r="B80" s="151"/>
      <c r="C80" s="151"/>
      <c r="D80" s="152"/>
    </row>
    <row r="81" spans="1:4" ht="32.25" customHeight="1">
      <c r="A81" s="153" t="s">
        <v>38</v>
      </c>
      <c r="B81" s="154"/>
      <c r="C81" s="154"/>
      <c r="D81" s="155"/>
    </row>
    <row r="82" spans="1:4" ht="22.5" customHeight="1">
      <c r="A82" s="150" t="s">
        <v>72</v>
      </c>
      <c r="B82" s="151"/>
      <c r="C82" s="151"/>
      <c r="D82" s="152"/>
    </row>
    <row r="83" spans="1:4" ht="30" customHeight="1" thickBot="1">
      <c r="A83" s="156" t="s">
        <v>39</v>
      </c>
      <c r="B83" s="157"/>
      <c r="C83" s="157"/>
      <c r="D83" s="158"/>
    </row>
    <row r="84" spans="1:4">
      <c r="A84" s="47" t="s">
        <v>21</v>
      </c>
      <c r="B84" s="40" t="s">
        <v>22</v>
      </c>
      <c r="C84" s="40" t="s">
        <v>3</v>
      </c>
      <c r="D84" s="41" t="s">
        <v>4</v>
      </c>
    </row>
    <row r="85" spans="1:4" ht="16.5" customHeight="1">
      <c r="A85" s="7">
        <v>1994</v>
      </c>
      <c r="B85" s="11"/>
      <c r="C85" s="16">
        <v>1600</v>
      </c>
      <c r="D85" s="8">
        <f>C85/1936.27</f>
        <v>0.82633103854317835</v>
      </c>
    </row>
    <row r="86" spans="1:4" ht="16.5" customHeight="1">
      <c r="A86" s="7">
        <v>1995</v>
      </c>
      <c r="B86" s="11">
        <v>3.9E-2</v>
      </c>
      <c r="C86" s="16">
        <v>1662.4</v>
      </c>
      <c r="D86" s="8">
        <f t="shared" ref="D86:D92" si="9">C86/1936.27</f>
        <v>0.8585579490463624</v>
      </c>
    </row>
    <row r="87" spans="1:4" ht="16.5" customHeight="1">
      <c r="A87" s="7">
        <v>1996</v>
      </c>
      <c r="B87" s="11">
        <v>7.3499999999999996E-2</v>
      </c>
      <c r="C87" s="16">
        <v>1784.59</v>
      </c>
      <c r="D87" s="8">
        <f t="shared" si="9"/>
        <v>0.9216638175461066</v>
      </c>
    </row>
    <row r="88" spans="1:4" ht="16.5" customHeight="1">
      <c r="A88" s="7">
        <v>1997</v>
      </c>
      <c r="B88" s="11">
        <v>2.4500000000000001E-2</v>
      </c>
      <c r="C88" s="16">
        <v>1828.31</v>
      </c>
      <c r="D88" s="8">
        <f t="shared" si="9"/>
        <v>0.94424331317429899</v>
      </c>
    </row>
    <row r="89" spans="1:4" ht="16.5" customHeight="1">
      <c r="A89" s="7">
        <v>1998</v>
      </c>
      <c r="B89" s="11">
        <v>8.9999999999999993E-3</v>
      </c>
      <c r="C89" s="16">
        <v>1844.76</v>
      </c>
      <c r="D89" s="8">
        <f t="shared" si="9"/>
        <v>0.95273902916432107</v>
      </c>
    </row>
    <row r="90" spans="1:4" ht="16.5" customHeight="1">
      <c r="A90" s="7">
        <v>1999</v>
      </c>
      <c r="B90" s="11">
        <v>6.4999999999999997E-3</v>
      </c>
      <c r="C90" s="16">
        <v>1856.75</v>
      </c>
      <c r="D90" s="8">
        <f t="shared" si="9"/>
        <v>0.958931347384404</v>
      </c>
    </row>
    <row r="91" spans="1:4" ht="16.5" customHeight="1">
      <c r="A91" s="7">
        <v>2000</v>
      </c>
      <c r="B91" s="11">
        <v>1.2999999999999999E-2</v>
      </c>
      <c r="C91" s="16">
        <v>1880.89</v>
      </c>
      <c r="D91" s="8">
        <f t="shared" si="9"/>
        <v>0.97139861692842433</v>
      </c>
    </row>
    <row r="92" spans="1:4" ht="16.5" customHeight="1">
      <c r="A92" s="7">
        <v>2001</v>
      </c>
      <c r="B92" s="11">
        <v>4.65E-2</v>
      </c>
      <c r="C92" s="16">
        <v>1968.35</v>
      </c>
      <c r="D92" s="8">
        <f t="shared" si="9"/>
        <v>1.0165679373227907</v>
      </c>
    </row>
    <row r="93" spans="1:4" ht="16.5" customHeight="1">
      <c r="A93" s="7">
        <v>2002</v>
      </c>
      <c r="B93" s="11">
        <v>1.4999999999999999E-2</v>
      </c>
      <c r="C93" s="16"/>
      <c r="D93" s="8">
        <f>D92*B93+D92</f>
        <v>1.0318164563826326</v>
      </c>
    </row>
    <row r="94" spans="1:4" ht="16.5" customHeight="1">
      <c r="A94" s="7">
        <v>2003</v>
      </c>
      <c r="B94" s="11">
        <v>1.55E-2</v>
      </c>
      <c r="C94" s="16"/>
      <c r="D94" s="8">
        <f t="shared" ref="D94:D107" si="10">D93*B94+D93</f>
        <v>1.0478096114565634</v>
      </c>
    </row>
    <row r="95" spans="1:4" ht="16.5" customHeight="1">
      <c r="A95" s="7">
        <v>2004</v>
      </c>
      <c r="B95" s="11">
        <v>1.7500000000000002E-2</v>
      </c>
      <c r="C95" s="16"/>
      <c r="D95" s="8">
        <f t="shared" si="10"/>
        <v>1.0661462796570533</v>
      </c>
    </row>
    <row r="96" spans="1:4" ht="16.5" customHeight="1">
      <c r="A96" s="7">
        <v>2005</v>
      </c>
      <c r="B96" s="11">
        <v>2.8000000000000001E-2</v>
      </c>
      <c r="C96" s="16"/>
      <c r="D96" s="8">
        <f t="shared" si="10"/>
        <v>1.0959983754874507</v>
      </c>
    </row>
    <row r="97" spans="1:4" ht="16.5" customHeight="1">
      <c r="A97" s="7">
        <v>2006</v>
      </c>
      <c r="B97" s="11">
        <v>2.8500000000000001E-2</v>
      </c>
      <c r="C97" s="16"/>
      <c r="D97" s="8">
        <f t="shared" si="10"/>
        <v>1.1272343291888431</v>
      </c>
    </row>
    <row r="98" spans="1:4" ht="16.5" customHeight="1">
      <c r="A98" s="7">
        <v>2007</v>
      </c>
      <c r="B98" s="11">
        <v>3.7499999999999999E-2</v>
      </c>
      <c r="C98" s="16"/>
      <c r="D98" s="8">
        <f t="shared" si="10"/>
        <v>1.1695056165334248</v>
      </c>
    </row>
    <row r="99" spans="1:4" ht="16.5" customHeight="1">
      <c r="A99" s="7">
        <v>2008</v>
      </c>
      <c r="B99" s="11">
        <v>2.5499999999999998E-2</v>
      </c>
      <c r="C99" s="16"/>
      <c r="D99" s="8">
        <f t="shared" si="10"/>
        <v>1.1993280097550272</v>
      </c>
    </row>
    <row r="100" spans="1:4" ht="16.5" customHeight="1">
      <c r="A100" s="7">
        <v>2009</v>
      </c>
      <c r="B100" s="11">
        <v>5.5E-2</v>
      </c>
      <c r="C100" s="16"/>
      <c r="D100" s="8">
        <f t="shared" si="10"/>
        <v>1.2652910502915538</v>
      </c>
    </row>
    <row r="101" spans="1:4" ht="16.5" customHeight="1">
      <c r="A101" s="7">
        <v>2010</v>
      </c>
      <c r="B101" s="11">
        <v>-3.4000000000000002E-2</v>
      </c>
      <c r="C101" s="16"/>
      <c r="D101" s="8">
        <f t="shared" si="10"/>
        <v>1.2222711545816409</v>
      </c>
    </row>
    <row r="102" spans="1:4" ht="16.5" customHeight="1">
      <c r="A102" s="7">
        <v>2011</v>
      </c>
      <c r="B102" s="11">
        <v>2.8000000000000001E-2</v>
      </c>
      <c r="C102" s="16"/>
      <c r="D102" s="8">
        <f t="shared" si="10"/>
        <v>1.2564947469099268</v>
      </c>
    </row>
    <row r="103" spans="1:4" ht="16.5" customHeight="1">
      <c r="A103" s="7">
        <v>2012</v>
      </c>
      <c r="B103" s="11">
        <v>3.7499999999999999E-2</v>
      </c>
      <c r="C103" s="16"/>
      <c r="D103" s="8">
        <f t="shared" si="10"/>
        <v>1.3036132999190491</v>
      </c>
    </row>
    <row r="104" spans="1:4" ht="16.5" customHeight="1">
      <c r="A104" s="7">
        <v>2013</v>
      </c>
      <c r="B104" s="11">
        <v>2.8500000000000001E-2</v>
      </c>
      <c r="C104" s="16"/>
      <c r="D104" s="8">
        <f t="shared" si="10"/>
        <v>1.3407662789667421</v>
      </c>
    </row>
    <row r="105" spans="1:4" ht="16.5" customHeight="1">
      <c r="A105" s="7">
        <v>2014</v>
      </c>
      <c r="B105" s="11">
        <v>-5.0000000000000001E-3</v>
      </c>
      <c r="C105" s="16"/>
      <c r="D105" s="8">
        <f t="shared" si="10"/>
        <v>1.3340624475719083</v>
      </c>
    </row>
    <row r="106" spans="1:4" ht="16.5" customHeight="1">
      <c r="A106" s="7">
        <v>2015</v>
      </c>
      <c r="B106" s="11">
        <v>-8.9999999999999993E-3</v>
      </c>
      <c r="C106" s="16"/>
      <c r="D106" s="8">
        <f t="shared" si="10"/>
        <v>1.3220558855437612</v>
      </c>
    </row>
    <row r="107" spans="1:4" ht="16.5" customHeight="1">
      <c r="A107" s="7">
        <v>2016</v>
      </c>
      <c r="B107" s="11">
        <v>-1.6E-2</v>
      </c>
      <c r="C107" s="16"/>
      <c r="D107" s="8">
        <f t="shared" si="10"/>
        <v>1.3009029913750609</v>
      </c>
    </row>
    <row r="108" spans="1:4" ht="16.5" customHeight="1">
      <c r="A108" s="7">
        <v>2017</v>
      </c>
      <c r="B108" s="11">
        <v>-3.0000000000000001E-3</v>
      </c>
      <c r="C108" s="16"/>
      <c r="D108" s="28">
        <f t="shared" ref="D108:D114" si="11">D107*B108+D107</f>
        <v>1.2970002824009357</v>
      </c>
    </row>
    <row r="109" spans="1:4" ht="16.5" customHeight="1">
      <c r="A109" s="7">
        <v>2018</v>
      </c>
      <c r="B109" s="11">
        <v>1.35E-2</v>
      </c>
      <c r="C109" s="16"/>
      <c r="D109" s="8">
        <f t="shared" si="11"/>
        <v>1.3145097862133484</v>
      </c>
    </row>
    <row r="110" spans="1:4" ht="16.5" customHeight="1">
      <c r="A110" s="7">
        <v>2019</v>
      </c>
      <c r="B110" s="11">
        <v>0.03</v>
      </c>
      <c r="C110" s="16"/>
      <c r="D110" s="8">
        <f t="shared" si="11"/>
        <v>1.3539450797997488</v>
      </c>
    </row>
    <row r="111" spans="1:4" ht="16.5" customHeight="1">
      <c r="A111" s="7">
        <v>2020</v>
      </c>
      <c r="B111" s="11">
        <v>-7.4999999999999997E-3</v>
      </c>
      <c r="C111" s="16"/>
      <c r="D111" s="8">
        <f t="shared" si="11"/>
        <v>1.3437904917012506</v>
      </c>
    </row>
    <row r="112" spans="1:4" ht="16.5" customHeight="1">
      <c r="A112" s="7">
        <v>2021</v>
      </c>
      <c r="B112" s="11">
        <v>-1.8499999999999999E-2</v>
      </c>
      <c r="C112" s="20"/>
      <c r="D112" s="8">
        <f t="shared" si="11"/>
        <v>1.3189303676047774</v>
      </c>
    </row>
    <row r="113" spans="1:4" ht="16.5" customHeight="1">
      <c r="A113" s="50">
        <v>2022</v>
      </c>
      <c r="B113" s="11">
        <v>7.9500000000000001E-2</v>
      </c>
      <c r="C113" s="34"/>
      <c r="D113" s="33">
        <f t="shared" si="11"/>
        <v>1.4237853318293572</v>
      </c>
    </row>
    <row r="114" spans="1:4" ht="16.5" customHeight="1">
      <c r="A114" s="50">
        <v>2023</v>
      </c>
      <c r="B114" s="26">
        <v>0.2515</v>
      </c>
      <c r="C114" s="34"/>
      <c r="D114" s="33">
        <f t="shared" si="11"/>
        <v>1.7818673427844405</v>
      </c>
    </row>
    <row r="115" spans="1:4" ht="16.5" customHeight="1" thickBot="1">
      <c r="A115" s="74">
        <v>2024</v>
      </c>
      <c r="B115" s="75">
        <v>-4.4999999999999998E-2</v>
      </c>
      <c r="C115" s="51"/>
      <c r="D115" s="76">
        <f>D114*B115+D114</f>
        <v>1.7016833123591406</v>
      </c>
    </row>
    <row r="116" spans="1:4" ht="15" thickBot="1">
      <c r="A116" s="108">
        <v>2025</v>
      </c>
      <c r="B116" s="100">
        <v>-6.4999999999999997E-3</v>
      </c>
      <c r="C116" s="109"/>
      <c r="D116" s="98">
        <f>D115*B116+D115</f>
        <v>1.6906223708288062</v>
      </c>
    </row>
    <row r="117" spans="1:4">
      <c r="B117" s="1"/>
      <c r="D117" s="77"/>
    </row>
    <row r="118" spans="1:4">
      <c r="B118" s="49"/>
      <c r="D118" s="48"/>
    </row>
  </sheetData>
  <mergeCells count="15">
    <mergeCell ref="A81:D81"/>
    <mergeCell ref="A82:D82"/>
    <mergeCell ref="A83:D83"/>
    <mergeCell ref="A41:D41"/>
    <mergeCell ref="A42:D42"/>
    <mergeCell ref="A43:D43"/>
    <mergeCell ref="A44:D44"/>
    <mergeCell ref="A79:D79"/>
    <mergeCell ref="A80:D80"/>
    <mergeCell ref="A40:D40"/>
    <mergeCell ref="A1:D1"/>
    <mergeCell ref="A2:D2"/>
    <mergeCell ref="A3:D3"/>
    <mergeCell ref="A5:D5"/>
    <mergeCell ref="A4:D4"/>
  </mergeCells>
  <printOptions horizontalCentered="1" verticalCentered="1"/>
  <pageMargins left="0.70866141732283472" right="0.70866141732283472" top="0.55118110236220474" bottom="0.55118110236220474" header="0.31496062992125984" footer="0.31496062992125984"/>
  <pageSetup paperSize="9" scale="72" fitToHeight="0" orientation="landscape" r:id="rId1"/>
  <headerFooter>
    <oddFooter>&amp;RPag. &amp;P di &amp;N</oddFooter>
  </headerFooter>
  <rowBreaks count="2" manualBreakCount="2">
    <brk id="39" max="3" man="1"/>
    <brk id="7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6"/>
  <sheetViews>
    <sheetView view="pageBreakPreview" zoomScaleNormal="100" zoomScaleSheetLayoutView="100" workbookViewId="0">
      <selection activeCell="D165" sqref="D165"/>
    </sheetView>
  </sheetViews>
  <sheetFormatPr defaultColWidth="8.88671875" defaultRowHeight="14.4"/>
  <cols>
    <col min="1" max="1" width="26.6640625" style="1" customWidth="1"/>
    <col min="2" max="2" width="19" style="1" bestFit="1" customWidth="1"/>
    <col min="3" max="3" width="21.21875" style="1" customWidth="1"/>
    <col min="4" max="4" width="24.88671875" style="1" customWidth="1"/>
    <col min="5" max="5" width="26.6640625" style="1" customWidth="1"/>
    <col min="6" max="6" width="15" style="1" customWidth="1"/>
    <col min="7" max="16384" width="8.88671875" style="1"/>
  </cols>
  <sheetData>
    <row r="1" spans="1:5" ht="45" customHeight="1">
      <c r="A1" s="182" t="s">
        <v>40</v>
      </c>
      <c r="B1" s="145"/>
      <c r="C1" s="145"/>
      <c r="D1" s="145"/>
      <c r="E1" s="146"/>
    </row>
    <row r="2" spans="1:5" ht="86.4" customHeight="1">
      <c r="A2" s="153" t="s">
        <v>41</v>
      </c>
      <c r="B2" s="154"/>
      <c r="C2" s="154"/>
      <c r="D2" s="154"/>
      <c r="E2" s="155"/>
    </row>
    <row r="3" spans="1:5" ht="33" customHeight="1">
      <c r="A3" s="150" t="s">
        <v>66</v>
      </c>
      <c r="B3" s="151"/>
      <c r="C3" s="151"/>
      <c r="D3" s="151"/>
      <c r="E3" s="152"/>
    </row>
    <row r="4" spans="1:5" ht="46.95" customHeight="1" thickBot="1">
      <c r="A4" s="156" t="s">
        <v>42</v>
      </c>
      <c r="B4" s="157"/>
      <c r="C4" s="157"/>
      <c r="D4" s="157"/>
      <c r="E4" s="158"/>
    </row>
    <row r="5" spans="1:5">
      <c r="A5" s="144" t="s">
        <v>43</v>
      </c>
      <c r="B5" s="142" t="s">
        <v>44</v>
      </c>
      <c r="C5" s="142"/>
      <c r="D5" s="142"/>
      <c r="E5" s="143"/>
    </row>
    <row r="6" spans="1:5">
      <c r="A6" s="128"/>
      <c r="B6" s="129" t="s">
        <v>45</v>
      </c>
      <c r="C6" s="129"/>
      <c r="D6" s="36" t="s">
        <v>46</v>
      </c>
      <c r="E6" s="37" t="s">
        <v>47</v>
      </c>
    </row>
    <row r="7" spans="1:5">
      <c r="A7" s="128"/>
      <c r="B7" s="36" t="s">
        <v>21</v>
      </c>
      <c r="C7" s="36" t="s">
        <v>22</v>
      </c>
      <c r="D7" s="36" t="s">
        <v>4</v>
      </c>
      <c r="E7" s="37" t="s">
        <v>4</v>
      </c>
    </row>
    <row r="8" spans="1:5">
      <c r="A8" s="175" t="s">
        <v>6</v>
      </c>
      <c r="B8" s="3">
        <v>2007</v>
      </c>
      <c r="C8" s="11"/>
      <c r="D8" s="5">
        <v>2.2831899999999998</v>
      </c>
      <c r="E8" s="8">
        <v>1.1415900000000001</v>
      </c>
    </row>
    <row r="9" spans="1:5">
      <c r="A9" s="176"/>
      <c r="B9" s="3">
        <v>2008</v>
      </c>
      <c r="C9" s="11">
        <v>2.5499999999999998E-2</v>
      </c>
      <c r="D9" s="5">
        <f>D8*C9+D8</f>
        <v>2.341411345</v>
      </c>
      <c r="E9" s="8">
        <f>E8*C9+E8</f>
        <v>1.1707005450000001</v>
      </c>
    </row>
    <row r="10" spans="1:5">
      <c r="A10" s="176"/>
      <c r="B10" s="3">
        <v>2009</v>
      </c>
      <c r="C10" s="11">
        <v>5.5E-2</v>
      </c>
      <c r="D10" s="5">
        <f t="shared" ref="D10:D16" si="0">D9*C10+D9</f>
        <v>2.4701889689750001</v>
      </c>
      <c r="E10" s="8">
        <f t="shared" ref="E10:E16" si="1">E9*C10+E9</f>
        <v>1.2350890749750001</v>
      </c>
    </row>
    <row r="11" spans="1:5">
      <c r="A11" s="176"/>
      <c r="B11" s="3">
        <v>2010</v>
      </c>
      <c r="C11" s="11">
        <v>-3.4000000000000002E-2</v>
      </c>
      <c r="D11" s="5">
        <f t="shared" si="0"/>
        <v>2.38620254402985</v>
      </c>
      <c r="E11" s="8">
        <f t="shared" si="1"/>
        <v>1.19309604642585</v>
      </c>
    </row>
    <row r="12" spans="1:5">
      <c r="A12" s="176"/>
      <c r="B12" s="3">
        <v>2011</v>
      </c>
      <c r="C12" s="11">
        <v>2.8000000000000001E-2</v>
      </c>
      <c r="D12" s="5">
        <f t="shared" si="0"/>
        <v>2.4530162152626858</v>
      </c>
      <c r="E12" s="8">
        <f t="shared" si="1"/>
        <v>1.2265027357257738</v>
      </c>
    </row>
    <row r="13" spans="1:5">
      <c r="A13" s="176"/>
      <c r="B13" s="3">
        <v>2012</v>
      </c>
      <c r="C13" s="11">
        <v>3.7499999999999999E-2</v>
      </c>
      <c r="D13" s="5">
        <f t="shared" si="0"/>
        <v>2.5450043233350366</v>
      </c>
      <c r="E13" s="8">
        <f t="shared" si="1"/>
        <v>1.2724965883154904</v>
      </c>
    </row>
    <row r="14" spans="1:5">
      <c r="A14" s="176"/>
      <c r="B14" s="3">
        <v>2013</v>
      </c>
      <c r="C14" s="11">
        <v>2.8500000000000001E-2</v>
      </c>
      <c r="D14" s="5">
        <f t="shared" si="0"/>
        <v>2.6175369465500853</v>
      </c>
      <c r="E14" s="8">
        <f t="shared" si="1"/>
        <v>1.3087627410824818</v>
      </c>
    </row>
    <row r="15" spans="1:5">
      <c r="A15" s="176"/>
      <c r="B15" s="3">
        <v>2014</v>
      </c>
      <c r="C15" s="11">
        <v>-5.0000000000000001E-3</v>
      </c>
      <c r="D15" s="5">
        <f t="shared" si="0"/>
        <v>2.6044492618173347</v>
      </c>
      <c r="E15" s="8">
        <f t="shared" si="1"/>
        <v>1.3022189273770695</v>
      </c>
    </row>
    <row r="16" spans="1:5">
      <c r="A16" s="176"/>
      <c r="B16" s="3">
        <v>2015</v>
      </c>
      <c r="C16" s="11">
        <v>-8.9999999999999993E-3</v>
      </c>
      <c r="D16" s="5">
        <f t="shared" si="0"/>
        <v>2.5810092184609785</v>
      </c>
      <c r="E16" s="8">
        <f t="shared" si="1"/>
        <v>1.2904989570306757</v>
      </c>
    </row>
    <row r="17" spans="1:9">
      <c r="A17" s="177"/>
      <c r="B17" s="3">
        <v>2016</v>
      </c>
      <c r="C17" s="11">
        <v>-1.6E-2</v>
      </c>
      <c r="D17" s="5">
        <f t="shared" ref="D17:D21" si="2">D16*C17+D16</f>
        <v>2.5397130709656031</v>
      </c>
      <c r="E17" s="8">
        <f t="shared" ref="E17:E21" si="3">E16*C17+E16</f>
        <v>1.2698509737181849</v>
      </c>
    </row>
    <row r="18" spans="1:9">
      <c r="A18" s="177"/>
      <c r="B18" s="3">
        <v>2017</v>
      </c>
      <c r="C18" s="11">
        <v>-3.0000000000000001E-3</v>
      </c>
      <c r="D18" s="5">
        <f t="shared" si="2"/>
        <v>2.5320939317527063</v>
      </c>
      <c r="E18" s="8">
        <f t="shared" si="3"/>
        <v>1.2660414207970303</v>
      </c>
    </row>
    <row r="19" spans="1:9">
      <c r="A19" s="177"/>
      <c r="B19" s="3">
        <v>2018</v>
      </c>
      <c r="C19" s="11">
        <v>1.35E-2</v>
      </c>
      <c r="D19" s="5">
        <f t="shared" si="2"/>
        <v>2.5662771998313678</v>
      </c>
      <c r="E19" s="8">
        <f t="shared" si="3"/>
        <v>1.2831329799777902</v>
      </c>
    </row>
    <row r="20" spans="1:9">
      <c r="A20" s="177"/>
      <c r="B20" s="3">
        <v>2019</v>
      </c>
      <c r="C20" s="11">
        <v>0.03</v>
      </c>
      <c r="D20" s="5">
        <f t="shared" si="2"/>
        <v>2.6432655158263088</v>
      </c>
      <c r="E20" s="8">
        <f t="shared" si="3"/>
        <v>1.3216269693771239</v>
      </c>
      <c r="I20" s="111"/>
    </row>
    <row r="21" spans="1:9">
      <c r="A21" s="177"/>
      <c r="B21" s="3">
        <v>2020</v>
      </c>
      <c r="C21" s="11">
        <v>-7.4999999999999997E-3</v>
      </c>
      <c r="D21" s="5">
        <f t="shared" si="2"/>
        <v>2.6234410244576116</v>
      </c>
      <c r="E21" s="8">
        <f t="shared" si="3"/>
        <v>1.3117147671067955</v>
      </c>
    </row>
    <row r="22" spans="1:9">
      <c r="A22" s="177"/>
      <c r="B22" s="3">
        <v>2021</v>
      </c>
      <c r="C22" s="11">
        <v>-1.8499999999999999E-2</v>
      </c>
      <c r="D22" s="5">
        <f>D21*C22+D21</f>
        <v>2.5749073655051458</v>
      </c>
      <c r="E22" s="8">
        <f>E21*C22+E21</f>
        <v>1.2874480439153198</v>
      </c>
      <c r="I22" s="111"/>
    </row>
    <row r="23" spans="1:9">
      <c r="A23" s="177"/>
      <c r="B23" s="3">
        <v>2022</v>
      </c>
      <c r="C23" s="11">
        <v>7.9500000000000001E-2</v>
      </c>
      <c r="D23" s="5">
        <f>D22*C23+D22</f>
        <v>2.7796125010628048</v>
      </c>
      <c r="E23" s="8">
        <f>E22*C23+E22</f>
        <v>1.3898001634065877</v>
      </c>
      <c r="I23" s="111"/>
    </row>
    <row r="24" spans="1:9">
      <c r="A24" s="177"/>
      <c r="B24" s="3">
        <v>2023</v>
      </c>
      <c r="C24" s="11">
        <v>0.2515</v>
      </c>
      <c r="D24" s="5">
        <f>D23*C24+D23</f>
        <v>3.4786850450801001</v>
      </c>
      <c r="E24" s="8">
        <f>E23*C24+E23</f>
        <v>1.7393349045033446</v>
      </c>
    </row>
    <row r="25" spans="1:9" ht="15" thickBot="1">
      <c r="A25" s="177"/>
      <c r="B25" s="91">
        <v>2024</v>
      </c>
      <c r="C25" s="78">
        <v>-4.4999999999999998E-2</v>
      </c>
      <c r="D25" s="79">
        <f>D24*C25+D24</f>
        <v>3.3221442180514957</v>
      </c>
      <c r="E25" s="80">
        <f>E24*C25+E24</f>
        <v>1.6610648338006941</v>
      </c>
    </row>
    <row r="26" spans="1:9" ht="15" thickBot="1">
      <c r="A26" s="177"/>
      <c r="B26" s="112">
        <v>2025</v>
      </c>
      <c r="C26" s="113">
        <v>-6.4999999999999997E-3</v>
      </c>
      <c r="D26" s="114">
        <f>D25*C26+D25</f>
        <v>3.3005502806341611</v>
      </c>
      <c r="E26" s="115">
        <f>E25*C26+E25</f>
        <v>1.6502679123809896</v>
      </c>
    </row>
    <row r="27" spans="1:9" ht="15" thickBot="1">
      <c r="A27" s="178"/>
      <c r="B27" s="116" t="s">
        <v>76</v>
      </c>
      <c r="C27" s="117">
        <v>0.1</v>
      </c>
      <c r="D27" s="118">
        <f>D26+(D26*10%)</f>
        <v>3.6306053086975774</v>
      </c>
      <c r="E27" s="119">
        <f>E26+(E26*10%)</f>
        <v>1.8152947036190885</v>
      </c>
    </row>
    <row r="28" spans="1:9">
      <c r="A28" s="182"/>
      <c r="B28" s="145" t="s">
        <v>45</v>
      </c>
      <c r="C28" s="145"/>
      <c r="D28" s="93" t="s">
        <v>46</v>
      </c>
      <c r="E28" s="94" t="s">
        <v>47</v>
      </c>
    </row>
    <row r="29" spans="1:9">
      <c r="A29" s="128"/>
      <c r="B29" s="36" t="s">
        <v>21</v>
      </c>
      <c r="C29" s="36" t="s">
        <v>22</v>
      </c>
      <c r="D29" s="36" t="s">
        <v>4</v>
      </c>
      <c r="E29" s="37" t="s">
        <v>4</v>
      </c>
    </row>
    <row r="30" spans="1:9">
      <c r="A30" s="175" t="s">
        <v>48</v>
      </c>
      <c r="B30" s="3">
        <v>2007</v>
      </c>
      <c r="C30" s="11"/>
      <c r="D30" s="5">
        <v>3.80531</v>
      </c>
      <c r="E30" s="8">
        <v>1.90266</v>
      </c>
    </row>
    <row r="31" spans="1:9" ht="15" customHeight="1">
      <c r="A31" s="176"/>
      <c r="B31" s="3">
        <v>2008</v>
      </c>
      <c r="C31" s="11">
        <v>2.5499999999999998E-2</v>
      </c>
      <c r="D31" s="5">
        <f>D30*C31+D30</f>
        <v>3.9023454050000002</v>
      </c>
      <c r="E31" s="8">
        <f>E30*C31+E30</f>
        <v>1.95117783</v>
      </c>
    </row>
    <row r="32" spans="1:9">
      <c r="A32" s="176"/>
      <c r="B32" s="3">
        <v>2009</v>
      </c>
      <c r="C32" s="11">
        <v>5.5E-2</v>
      </c>
      <c r="D32" s="5">
        <f t="shared" ref="D32:D37" si="4">D31*C32+D31</f>
        <v>4.1169744022749999</v>
      </c>
      <c r="E32" s="8">
        <f t="shared" ref="E32:E37" si="5">E31*C32+E31</f>
        <v>2.0584926106500001</v>
      </c>
    </row>
    <row r="33" spans="1:5">
      <c r="A33" s="176"/>
      <c r="B33" s="3">
        <v>2010</v>
      </c>
      <c r="C33" s="11">
        <v>-3.4000000000000002E-2</v>
      </c>
      <c r="D33" s="5">
        <f t="shared" si="4"/>
        <v>3.9769972725976497</v>
      </c>
      <c r="E33" s="8">
        <f t="shared" si="5"/>
        <v>1.9885038618879001</v>
      </c>
    </row>
    <row r="34" spans="1:5">
      <c r="A34" s="176"/>
      <c r="B34" s="3">
        <v>2011</v>
      </c>
      <c r="C34" s="11">
        <v>2.8000000000000001E-2</v>
      </c>
      <c r="D34" s="5">
        <f t="shared" si="4"/>
        <v>4.0883531962303836</v>
      </c>
      <c r="E34" s="8">
        <f t="shared" si="5"/>
        <v>2.0441819700207611</v>
      </c>
    </row>
    <row r="35" spans="1:5">
      <c r="A35" s="176"/>
      <c r="B35" s="3">
        <v>2012</v>
      </c>
      <c r="C35" s="11">
        <v>3.7499999999999999E-2</v>
      </c>
      <c r="D35" s="5">
        <f t="shared" si="4"/>
        <v>4.2416664410890226</v>
      </c>
      <c r="E35" s="8">
        <f t="shared" si="5"/>
        <v>2.1208387938965396</v>
      </c>
    </row>
    <row r="36" spans="1:5">
      <c r="A36" s="176"/>
      <c r="B36" s="3">
        <v>2013</v>
      </c>
      <c r="C36" s="11">
        <v>2.8500000000000001E-2</v>
      </c>
      <c r="D36" s="5">
        <f t="shared" si="4"/>
        <v>4.3625539346600597</v>
      </c>
      <c r="E36" s="8">
        <f t="shared" si="5"/>
        <v>2.1812826995225909</v>
      </c>
    </row>
    <row r="37" spans="1:5">
      <c r="A37" s="176"/>
      <c r="B37" s="3">
        <v>2014</v>
      </c>
      <c r="C37" s="11">
        <v>-5.0000000000000001E-3</v>
      </c>
      <c r="D37" s="5">
        <f t="shared" si="4"/>
        <v>4.3407411649867598</v>
      </c>
      <c r="E37" s="8">
        <f t="shared" si="5"/>
        <v>2.170376286024978</v>
      </c>
    </row>
    <row r="38" spans="1:5">
      <c r="A38" s="176"/>
      <c r="B38" s="3">
        <v>2015</v>
      </c>
      <c r="C38" s="11">
        <v>-8.9999999999999993E-3</v>
      </c>
      <c r="D38" s="5">
        <f t="shared" ref="D38:D46" si="6">D37*C38+D37</f>
        <v>4.3016744945018788</v>
      </c>
      <c r="E38" s="8">
        <f t="shared" ref="E38:E46" si="7">E37*C38+E37</f>
        <v>2.1508428994507534</v>
      </c>
    </row>
    <row r="39" spans="1:5">
      <c r="A39" s="177"/>
      <c r="B39" s="3">
        <v>2016</v>
      </c>
      <c r="C39" s="11">
        <v>-1.6E-2</v>
      </c>
      <c r="D39" s="5">
        <f t="shared" si="6"/>
        <v>4.232847702589849</v>
      </c>
      <c r="E39" s="8">
        <f t="shared" si="7"/>
        <v>2.1164294130595414</v>
      </c>
    </row>
    <row r="40" spans="1:5">
      <c r="A40" s="177"/>
      <c r="B40" s="3">
        <v>2017</v>
      </c>
      <c r="C40" s="26">
        <v>-3.0000000000000001E-3</v>
      </c>
      <c r="D40" s="5">
        <f t="shared" si="6"/>
        <v>4.2201491594820792</v>
      </c>
      <c r="E40" s="8">
        <f t="shared" si="7"/>
        <v>2.1100801248203629</v>
      </c>
    </row>
    <row r="41" spans="1:5">
      <c r="A41" s="177"/>
      <c r="B41" s="3">
        <v>2018</v>
      </c>
      <c r="C41" s="26">
        <v>1.35E-2</v>
      </c>
      <c r="D41" s="5">
        <f t="shared" si="6"/>
        <v>4.2771211731350869</v>
      </c>
      <c r="E41" s="8">
        <f t="shared" si="7"/>
        <v>2.1385662065054376</v>
      </c>
    </row>
    <row r="42" spans="1:5">
      <c r="A42" s="177"/>
      <c r="B42" s="3">
        <v>2019</v>
      </c>
      <c r="C42" s="26">
        <v>0.03</v>
      </c>
      <c r="D42" s="5">
        <f t="shared" si="6"/>
        <v>4.4054348083291393</v>
      </c>
      <c r="E42" s="8">
        <f t="shared" si="7"/>
        <v>2.2027231927006006</v>
      </c>
    </row>
    <row r="43" spans="1:5">
      <c r="A43" s="177"/>
      <c r="B43" s="3">
        <v>2020</v>
      </c>
      <c r="C43" s="26">
        <v>-7.4999999999999997E-3</v>
      </c>
      <c r="D43" s="5">
        <f t="shared" si="6"/>
        <v>4.3723940472666705</v>
      </c>
      <c r="E43" s="8">
        <f t="shared" si="7"/>
        <v>2.1862027687553462</v>
      </c>
    </row>
    <row r="44" spans="1:5">
      <c r="A44" s="177"/>
      <c r="B44" s="32">
        <v>2021</v>
      </c>
      <c r="C44" s="26">
        <v>-1.8499999999999999E-2</v>
      </c>
      <c r="D44" s="5">
        <f t="shared" si="6"/>
        <v>4.2915047573922367</v>
      </c>
      <c r="E44" s="8">
        <f t="shared" si="7"/>
        <v>2.1457580175333724</v>
      </c>
    </row>
    <row r="45" spans="1:5">
      <c r="A45" s="177"/>
      <c r="B45" s="3">
        <v>2022</v>
      </c>
      <c r="C45" s="26">
        <v>7.9500000000000001E-2</v>
      </c>
      <c r="D45" s="5">
        <f t="shared" si="6"/>
        <v>4.6326793856049191</v>
      </c>
      <c r="E45" s="8">
        <f t="shared" si="7"/>
        <v>2.3163457799272753</v>
      </c>
    </row>
    <row r="46" spans="1:5">
      <c r="A46" s="177"/>
      <c r="B46" s="3">
        <v>2023</v>
      </c>
      <c r="C46" s="26">
        <v>0.2515</v>
      </c>
      <c r="D46" s="5">
        <f t="shared" si="6"/>
        <v>5.797798251084556</v>
      </c>
      <c r="E46" s="8">
        <f t="shared" si="7"/>
        <v>2.8989067435789853</v>
      </c>
    </row>
    <row r="47" spans="1:5" ht="15" thickBot="1">
      <c r="A47" s="177"/>
      <c r="B47" s="91">
        <v>2024</v>
      </c>
      <c r="C47" s="72">
        <v>-4.4999999999999998E-2</v>
      </c>
      <c r="D47" s="79">
        <f t="shared" ref="D47" si="8">D46*C47+D46</f>
        <v>5.5368973297857513</v>
      </c>
      <c r="E47" s="80">
        <f t="shared" ref="E47" si="9">E46*C47+E46</f>
        <v>2.7684559401179309</v>
      </c>
    </row>
    <row r="48" spans="1:5" ht="15" thickBot="1">
      <c r="A48" s="177"/>
      <c r="B48" s="112">
        <v>2025</v>
      </c>
      <c r="C48" s="120">
        <v>-6.4999999999999997E-3</v>
      </c>
      <c r="D48" s="114">
        <f t="shared" ref="D48" si="10">D47*C48+D47</f>
        <v>5.5009074971421441</v>
      </c>
      <c r="E48" s="115">
        <f t="shared" ref="E48" si="11">E47*C48+E47</f>
        <v>2.7504609765071644</v>
      </c>
    </row>
    <row r="49" spans="1:5" ht="15" thickBot="1">
      <c r="A49" s="178"/>
      <c r="B49" s="116" t="s">
        <v>76</v>
      </c>
      <c r="C49" s="117">
        <v>0.1</v>
      </c>
      <c r="D49" s="118">
        <f>D48+(D48*10%)</f>
        <v>6.0509982468563583</v>
      </c>
      <c r="E49" s="119">
        <f>E48+(E48*10%)</f>
        <v>3.0255070741578809</v>
      </c>
    </row>
    <row r="50" spans="1:5">
      <c r="A50" s="182"/>
      <c r="B50" s="145" t="s">
        <v>45</v>
      </c>
      <c r="C50" s="145"/>
      <c r="D50" s="93" t="s">
        <v>46</v>
      </c>
      <c r="E50" s="94" t="s">
        <v>47</v>
      </c>
    </row>
    <row r="51" spans="1:5">
      <c r="A51" s="128"/>
      <c r="B51" s="36" t="s">
        <v>21</v>
      </c>
      <c r="C51" s="36" t="s">
        <v>22</v>
      </c>
      <c r="D51" s="36" t="s">
        <v>4</v>
      </c>
      <c r="E51" s="37" t="s">
        <v>4</v>
      </c>
    </row>
    <row r="52" spans="1:5">
      <c r="A52" s="175" t="s">
        <v>69</v>
      </c>
      <c r="B52" s="3">
        <v>2007</v>
      </c>
      <c r="C52" s="11"/>
      <c r="D52" s="5">
        <v>5.0696599999999998</v>
      </c>
      <c r="E52" s="8">
        <v>3.2529300000000001</v>
      </c>
    </row>
    <row r="53" spans="1:5" ht="15" customHeight="1">
      <c r="A53" s="176"/>
      <c r="B53" s="3">
        <v>2008</v>
      </c>
      <c r="C53" s="11">
        <v>2.5499999999999998E-2</v>
      </c>
      <c r="D53" s="5">
        <f>D52*C53+D52</f>
        <v>5.1989363299999996</v>
      </c>
      <c r="E53" s="8">
        <f>E52*C53+E52</f>
        <v>3.3358797149999999</v>
      </c>
    </row>
    <row r="54" spans="1:5">
      <c r="A54" s="176"/>
      <c r="B54" s="3">
        <v>2009</v>
      </c>
      <c r="C54" s="11">
        <v>5.5E-2</v>
      </c>
      <c r="D54" s="5">
        <f t="shared" ref="D54:D59" si="12">D53*C54+D53</f>
        <v>5.4848778281499992</v>
      </c>
      <c r="E54" s="8">
        <f t="shared" ref="E54:E59" si="13">E53*C54+E53</f>
        <v>3.519353099325</v>
      </c>
    </row>
    <row r="55" spans="1:5">
      <c r="A55" s="176"/>
      <c r="B55" s="3">
        <v>2010</v>
      </c>
      <c r="C55" s="11">
        <v>-3.4000000000000002E-2</v>
      </c>
      <c r="D55" s="5">
        <f t="shared" si="12"/>
        <v>5.2983919819928991</v>
      </c>
      <c r="E55" s="8">
        <f t="shared" si="13"/>
        <v>3.3996950939479498</v>
      </c>
    </row>
    <row r="56" spans="1:5">
      <c r="A56" s="176"/>
      <c r="B56" s="3">
        <v>2011</v>
      </c>
      <c r="C56" s="11">
        <v>2.8000000000000001E-2</v>
      </c>
      <c r="D56" s="5">
        <f t="shared" si="12"/>
        <v>5.4467469574887</v>
      </c>
      <c r="E56" s="8">
        <f t="shared" si="13"/>
        <v>3.4948865565784923</v>
      </c>
    </row>
    <row r="57" spans="1:5">
      <c r="A57" s="176"/>
      <c r="B57" s="3">
        <v>2012</v>
      </c>
      <c r="C57" s="11">
        <v>3.7499999999999999E-2</v>
      </c>
      <c r="D57" s="5">
        <f t="shared" si="12"/>
        <v>5.650999968394526</v>
      </c>
      <c r="E57" s="8">
        <f t="shared" si="13"/>
        <v>3.6259448024501859</v>
      </c>
    </row>
    <row r="58" spans="1:5">
      <c r="A58" s="176"/>
      <c r="B58" s="3">
        <v>2013</v>
      </c>
      <c r="C58" s="11">
        <v>2.8500000000000001E-2</v>
      </c>
      <c r="D58" s="5">
        <f t="shared" si="12"/>
        <v>5.8120534674937696</v>
      </c>
      <c r="E58" s="8">
        <f t="shared" si="13"/>
        <v>3.7292842293200161</v>
      </c>
    </row>
    <row r="59" spans="1:5">
      <c r="A59" s="176"/>
      <c r="B59" s="3">
        <v>2014</v>
      </c>
      <c r="C59" s="11">
        <v>-5.0000000000000001E-3</v>
      </c>
      <c r="D59" s="5">
        <f t="shared" si="12"/>
        <v>5.7829932001563007</v>
      </c>
      <c r="E59" s="8">
        <f t="shared" si="13"/>
        <v>3.7106378081734159</v>
      </c>
    </row>
    <row r="60" spans="1:5">
      <c r="A60" s="176"/>
      <c r="B60" s="3">
        <v>2015</v>
      </c>
      <c r="C60" s="11">
        <v>-8.9999999999999993E-3</v>
      </c>
      <c r="D60" s="5">
        <f t="shared" ref="D60:D68" si="14">D59*C60+D59</f>
        <v>5.7309462613548936</v>
      </c>
      <c r="E60" s="8">
        <f t="shared" ref="E60:E68" si="15">E59*C60+E59</f>
        <v>3.6772420678998552</v>
      </c>
    </row>
    <row r="61" spans="1:5">
      <c r="A61" s="177"/>
      <c r="B61" s="3">
        <v>2016</v>
      </c>
      <c r="C61" s="11">
        <v>-1.6E-2</v>
      </c>
      <c r="D61" s="5">
        <f t="shared" si="14"/>
        <v>5.6392511211732153</v>
      </c>
      <c r="E61" s="8">
        <f t="shared" si="15"/>
        <v>3.6184061948134576</v>
      </c>
    </row>
    <row r="62" spans="1:5">
      <c r="A62" s="177"/>
      <c r="B62" s="3">
        <v>2017</v>
      </c>
      <c r="C62" s="11">
        <v>-3.0000000000000001E-3</v>
      </c>
      <c r="D62" s="5">
        <f t="shared" si="14"/>
        <v>5.6223333678096958</v>
      </c>
      <c r="E62" s="8">
        <f t="shared" si="15"/>
        <v>3.6075509762290174</v>
      </c>
    </row>
    <row r="63" spans="1:5">
      <c r="A63" s="177"/>
      <c r="B63" s="3">
        <v>2018</v>
      </c>
      <c r="C63" s="11">
        <v>1.35E-2</v>
      </c>
      <c r="D63" s="5">
        <f t="shared" si="14"/>
        <v>5.6982348682751267</v>
      </c>
      <c r="E63" s="8">
        <f t="shared" si="15"/>
        <v>3.6562529144081091</v>
      </c>
    </row>
    <row r="64" spans="1:5">
      <c r="A64" s="177"/>
      <c r="B64" s="3">
        <v>2019</v>
      </c>
      <c r="C64" s="11">
        <v>0.03</v>
      </c>
      <c r="D64" s="5">
        <f t="shared" si="14"/>
        <v>5.8691819143233808</v>
      </c>
      <c r="E64" s="8">
        <f t="shared" si="15"/>
        <v>3.7659405018403525</v>
      </c>
    </row>
    <row r="65" spans="1:5">
      <c r="A65" s="177"/>
      <c r="B65" s="3">
        <v>2020</v>
      </c>
      <c r="C65" s="11">
        <v>-7.4999999999999997E-3</v>
      </c>
      <c r="D65" s="5">
        <f t="shared" si="14"/>
        <v>5.8251630499659557</v>
      </c>
      <c r="E65" s="8">
        <f t="shared" si="15"/>
        <v>3.7376959480765497</v>
      </c>
    </row>
    <row r="66" spans="1:5">
      <c r="A66" s="177"/>
      <c r="B66" s="3">
        <v>2021</v>
      </c>
      <c r="C66" s="11">
        <v>-1.8499999999999999E-2</v>
      </c>
      <c r="D66" s="5">
        <f t="shared" si="14"/>
        <v>5.7173975335415852</v>
      </c>
      <c r="E66" s="8">
        <f t="shared" si="15"/>
        <v>3.6685485730371337</v>
      </c>
    </row>
    <row r="67" spans="1:5">
      <c r="A67" s="177"/>
      <c r="B67" s="3">
        <v>2022</v>
      </c>
      <c r="C67" s="11">
        <v>7.9500000000000001E-2</v>
      </c>
      <c r="D67" s="5">
        <f t="shared" si="14"/>
        <v>6.1719306374581411</v>
      </c>
      <c r="E67" s="8">
        <f t="shared" si="15"/>
        <v>3.9601981845935859</v>
      </c>
    </row>
    <row r="68" spans="1:5">
      <c r="A68" s="177"/>
      <c r="B68" s="3">
        <v>2023</v>
      </c>
      <c r="C68" s="11">
        <v>0.2515</v>
      </c>
      <c r="D68" s="5">
        <f t="shared" si="14"/>
        <v>7.7241711927788632</v>
      </c>
      <c r="E68" s="8">
        <f t="shared" si="15"/>
        <v>4.9561880280188726</v>
      </c>
    </row>
    <row r="69" spans="1:5" ht="15" thickBot="1">
      <c r="A69" s="177"/>
      <c r="B69" s="66">
        <v>2024</v>
      </c>
      <c r="C69" s="67">
        <v>-4.4999999999999998E-2</v>
      </c>
      <c r="D69" s="68">
        <f t="shared" ref="D69" si="16">D68*C69+D68</f>
        <v>7.3765834891038145</v>
      </c>
      <c r="E69" s="9">
        <f t="shared" ref="E69" si="17">E68*C69+E68</f>
        <v>4.7331595667580233</v>
      </c>
    </row>
    <row r="70" spans="1:5" ht="15" thickBot="1">
      <c r="A70" s="177"/>
      <c r="B70" s="112">
        <v>2025</v>
      </c>
      <c r="C70" s="113">
        <v>-6.4999999999999997E-3</v>
      </c>
      <c r="D70" s="114">
        <f t="shared" ref="D70" si="18">D69*C70+D69</f>
        <v>7.32863569642464</v>
      </c>
      <c r="E70" s="121">
        <f t="shared" ref="E70" si="19">E69*C70+E69</f>
        <v>4.702394029574096</v>
      </c>
    </row>
    <row r="71" spans="1:5" ht="15" thickBot="1">
      <c r="A71" s="178"/>
      <c r="B71" s="116" t="s">
        <v>76</v>
      </c>
      <c r="C71" s="117">
        <v>0.1</v>
      </c>
      <c r="D71" s="118">
        <f>D70+(D70*10%)</f>
        <v>8.0614992660671039</v>
      </c>
      <c r="E71" s="119">
        <f>E70+(E70*10%)</f>
        <v>5.172633432531506</v>
      </c>
    </row>
    <row r="72" spans="1:5">
      <c r="A72" s="160" t="s">
        <v>74</v>
      </c>
      <c r="B72" s="160"/>
      <c r="C72" s="160"/>
      <c r="D72" s="160"/>
      <c r="E72" s="160"/>
    </row>
    <row r="73" spans="1:5">
      <c r="E73" s="10" t="s">
        <v>34</v>
      </c>
    </row>
    <row r="74" spans="1:5" ht="15" thickBot="1"/>
    <row r="75" spans="1:5">
      <c r="A75" s="182" t="s">
        <v>40</v>
      </c>
      <c r="B75" s="145"/>
      <c r="C75" s="145"/>
      <c r="D75" s="145"/>
      <c r="E75" s="146"/>
    </row>
    <row r="76" spans="1:5" ht="78" customHeight="1">
      <c r="A76" s="153" t="s">
        <v>41</v>
      </c>
      <c r="B76" s="154"/>
      <c r="C76" s="154"/>
      <c r="D76" s="154"/>
      <c r="E76" s="155"/>
    </row>
    <row r="77" spans="1:5" ht="81.599999999999994" customHeight="1">
      <c r="A77" s="150" t="s">
        <v>66</v>
      </c>
      <c r="B77" s="151"/>
      <c r="C77" s="151"/>
      <c r="D77" s="151"/>
      <c r="E77" s="152"/>
    </row>
    <row r="78" spans="1:5" ht="54.75" customHeight="1" thickBot="1">
      <c r="A78" s="156" t="s">
        <v>42</v>
      </c>
      <c r="B78" s="157"/>
      <c r="C78" s="157"/>
      <c r="D78" s="157"/>
      <c r="E78" s="158"/>
    </row>
    <row r="79" spans="1:5" ht="40.200000000000003" customHeight="1">
      <c r="A79" s="144" t="s">
        <v>43</v>
      </c>
      <c r="B79" s="142"/>
      <c r="C79" s="142" t="s">
        <v>44</v>
      </c>
      <c r="D79" s="142"/>
      <c r="E79" s="143"/>
    </row>
    <row r="80" spans="1:5" ht="31.95" customHeight="1">
      <c r="A80" s="128"/>
      <c r="B80" s="129"/>
      <c r="C80" s="36" t="s">
        <v>21</v>
      </c>
      <c r="D80" s="36" t="s">
        <v>22</v>
      </c>
      <c r="E80" s="37" t="s">
        <v>4</v>
      </c>
    </row>
    <row r="81" spans="1:5">
      <c r="A81" s="175" t="s">
        <v>49</v>
      </c>
      <c r="B81" s="179"/>
      <c r="C81" s="3">
        <v>2007</v>
      </c>
      <c r="D81" s="11"/>
      <c r="E81" s="8">
        <v>0.88380999999999998</v>
      </c>
    </row>
    <row r="82" spans="1:5">
      <c r="A82" s="176"/>
      <c r="B82" s="180"/>
      <c r="C82" s="3">
        <v>2008</v>
      </c>
      <c r="D82" s="11">
        <v>2.5499999999999998E-2</v>
      </c>
      <c r="E82" s="8">
        <f>E81*D82+E81</f>
        <v>0.90634715499999996</v>
      </c>
    </row>
    <row r="83" spans="1:5">
      <c r="A83" s="176"/>
      <c r="B83" s="180"/>
      <c r="C83" s="3">
        <v>2009</v>
      </c>
      <c r="D83" s="11">
        <v>5.5E-2</v>
      </c>
      <c r="E83" s="8">
        <f t="shared" ref="E83:E97" si="20">E82*D83+E82</f>
        <v>0.95619624852499996</v>
      </c>
    </row>
    <row r="84" spans="1:5">
      <c r="A84" s="176"/>
      <c r="B84" s="180"/>
      <c r="C84" s="3">
        <v>2010</v>
      </c>
      <c r="D84" s="11">
        <v>-3.4000000000000002E-2</v>
      </c>
      <c r="E84" s="8">
        <f t="shared" si="20"/>
        <v>0.92368557607515001</v>
      </c>
    </row>
    <row r="85" spans="1:5">
      <c r="A85" s="176"/>
      <c r="B85" s="180"/>
      <c r="C85" s="3">
        <v>2011</v>
      </c>
      <c r="D85" s="11">
        <v>2.8000000000000001E-2</v>
      </c>
      <c r="E85" s="8">
        <f t="shared" si="20"/>
        <v>0.94954877220525424</v>
      </c>
    </row>
    <row r="86" spans="1:5">
      <c r="A86" s="176"/>
      <c r="B86" s="180"/>
      <c r="C86" s="3">
        <v>2012</v>
      </c>
      <c r="D86" s="11">
        <v>3.7499999999999999E-2</v>
      </c>
      <c r="E86" s="8">
        <f t="shared" si="20"/>
        <v>0.98515685116295126</v>
      </c>
    </row>
    <row r="87" spans="1:5">
      <c r="A87" s="176"/>
      <c r="B87" s="180"/>
      <c r="C87" s="3">
        <v>2013</v>
      </c>
      <c r="D87" s="11">
        <v>2.8500000000000001E-2</v>
      </c>
      <c r="E87" s="8">
        <f t="shared" si="20"/>
        <v>1.0132338214210954</v>
      </c>
    </row>
    <row r="88" spans="1:5">
      <c r="A88" s="176"/>
      <c r="B88" s="180"/>
      <c r="C88" s="3">
        <v>2014</v>
      </c>
      <c r="D88" s="11">
        <v>-5.0000000000000001E-3</v>
      </c>
      <c r="E88" s="8">
        <f t="shared" si="20"/>
        <v>1.00816765231399</v>
      </c>
    </row>
    <row r="89" spans="1:5">
      <c r="A89" s="176"/>
      <c r="B89" s="180"/>
      <c r="C89" s="3">
        <v>2015</v>
      </c>
      <c r="D89" s="11">
        <v>-8.9999999999999993E-3</v>
      </c>
      <c r="E89" s="8">
        <f t="shared" si="20"/>
        <v>0.99909414344316405</v>
      </c>
    </row>
    <row r="90" spans="1:5">
      <c r="A90" s="177"/>
      <c r="B90" s="181"/>
      <c r="C90" s="3">
        <v>2016</v>
      </c>
      <c r="D90" s="11">
        <v>-1.6E-2</v>
      </c>
      <c r="E90" s="8">
        <f t="shared" si="20"/>
        <v>0.98310863714807339</v>
      </c>
    </row>
    <row r="91" spans="1:5">
      <c r="A91" s="169"/>
      <c r="B91" s="170"/>
      <c r="C91" s="3">
        <v>2017</v>
      </c>
      <c r="D91" s="11">
        <v>-3.0000000000000001E-3</v>
      </c>
      <c r="E91" s="8">
        <f t="shared" si="20"/>
        <v>0.98015931123662914</v>
      </c>
    </row>
    <row r="92" spans="1:5">
      <c r="A92" s="169"/>
      <c r="B92" s="170"/>
      <c r="C92" s="3">
        <v>2018</v>
      </c>
      <c r="D92" s="11">
        <v>1.35E-2</v>
      </c>
      <c r="E92" s="8">
        <f t="shared" si="20"/>
        <v>0.99339146193832362</v>
      </c>
    </row>
    <row r="93" spans="1:5">
      <c r="A93" s="169"/>
      <c r="B93" s="170"/>
      <c r="C93" s="3">
        <v>2019</v>
      </c>
      <c r="D93" s="11">
        <v>0.03</v>
      </c>
      <c r="E93" s="8">
        <f t="shared" si="20"/>
        <v>1.0231932057964732</v>
      </c>
    </row>
    <row r="94" spans="1:5">
      <c r="A94" s="169"/>
      <c r="B94" s="170"/>
      <c r="C94" s="3">
        <v>2020</v>
      </c>
      <c r="D94" s="11">
        <v>-7.4999999999999997E-3</v>
      </c>
      <c r="E94" s="8">
        <f t="shared" si="20"/>
        <v>1.0155192567529996</v>
      </c>
    </row>
    <row r="95" spans="1:5">
      <c r="A95" s="169"/>
      <c r="B95" s="170"/>
      <c r="C95" s="3">
        <v>2021</v>
      </c>
      <c r="D95" s="11">
        <v>-1.8499999999999999E-2</v>
      </c>
      <c r="E95" s="8">
        <f t="shared" si="20"/>
        <v>0.99673215050306907</v>
      </c>
    </row>
    <row r="96" spans="1:5">
      <c r="A96" s="169"/>
      <c r="B96" s="170"/>
      <c r="C96" s="3">
        <v>2022</v>
      </c>
      <c r="D96" s="11">
        <v>7.9500000000000001E-2</v>
      </c>
      <c r="E96" s="8">
        <f t="shared" si="20"/>
        <v>1.075972356468063</v>
      </c>
    </row>
    <row r="97" spans="1:5">
      <c r="A97" s="169"/>
      <c r="B97" s="170"/>
      <c r="C97" s="3">
        <v>2023</v>
      </c>
      <c r="D97" s="11">
        <v>0.2515</v>
      </c>
      <c r="E97" s="8">
        <f t="shared" si="20"/>
        <v>1.3465794041197809</v>
      </c>
    </row>
    <row r="98" spans="1:5" ht="15" thickBot="1">
      <c r="A98" s="169"/>
      <c r="B98" s="170"/>
      <c r="C98" s="91">
        <v>2024</v>
      </c>
      <c r="D98" s="78">
        <v>-4.4999999999999998E-2</v>
      </c>
      <c r="E98" s="80">
        <f t="shared" ref="E98:E99" si="21">E97*D98+E97</f>
        <v>1.2859833309343909</v>
      </c>
    </row>
    <row r="99" spans="1:5" ht="15" thickBot="1">
      <c r="A99" s="169"/>
      <c r="B99" s="170"/>
      <c r="C99" s="112">
        <v>2025</v>
      </c>
      <c r="D99" s="113">
        <v>-6.4999999999999997E-3</v>
      </c>
      <c r="E99" s="115">
        <f t="shared" si="21"/>
        <v>1.2776244392833174</v>
      </c>
    </row>
    <row r="100" spans="1:5" ht="15" thickBot="1">
      <c r="A100" s="171"/>
      <c r="B100" s="172"/>
      <c r="C100" s="116" t="s">
        <v>76</v>
      </c>
      <c r="D100" s="117">
        <v>0.1</v>
      </c>
      <c r="E100" s="119">
        <f>E99+(E99*10%)</f>
        <v>1.4053868832116492</v>
      </c>
    </row>
    <row r="101" spans="1:5">
      <c r="A101" s="183"/>
      <c r="B101" s="184"/>
      <c r="C101" s="95" t="s">
        <v>21</v>
      </c>
      <c r="D101" s="95" t="s">
        <v>22</v>
      </c>
      <c r="E101" s="57" t="s">
        <v>4</v>
      </c>
    </row>
    <row r="102" spans="1:5">
      <c r="A102" s="161" t="s">
        <v>50</v>
      </c>
      <c r="B102" s="162"/>
      <c r="C102" s="32">
        <v>2007</v>
      </c>
      <c r="D102" s="26"/>
      <c r="E102" s="33">
        <v>0.63831000000000004</v>
      </c>
    </row>
    <row r="103" spans="1:5" ht="15" customHeight="1">
      <c r="A103" s="163"/>
      <c r="B103" s="164"/>
      <c r="C103" s="32">
        <v>2008</v>
      </c>
      <c r="D103" s="26">
        <v>2.5499999999999998E-2</v>
      </c>
      <c r="E103" s="33">
        <f>E102*D103+E102</f>
        <v>0.65458690500000005</v>
      </c>
    </row>
    <row r="104" spans="1:5">
      <c r="A104" s="163"/>
      <c r="B104" s="164"/>
      <c r="C104" s="32">
        <v>2009</v>
      </c>
      <c r="D104" s="26">
        <v>5.5E-2</v>
      </c>
      <c r="E104" s="33">
        <f t="shared" ref="E104:E111" si="22">E103*D104+E103</f>
        <v>0.69058918477500009</v>
      </c>
    </row>
    <row r="105" spans="1:5">
      <c r="A105" s="163"/>
      <c r="B105" s="164"/>
      <c r="C105" s="32">
        <v>2010</v>
      </c>
      <c r="D105" s="26">
        <v>-3.4000000000000002E-2</v>
      </c>
      <c r="E105" s="33">
        <f t="shared" si="22"/>
        <v>0.66710915249265013</v>
      </c>
    </row>
    <row r="106" spans="1:5">
      <c r="A106" s="163"/>
      <c r="B106" s="164"/>
      <c r="C106" s="32">
        <v>2011</v>
      </c>
      <c r="D106" s="26">
        <v>2.8000000000000001E-2</v>
      </c>
      <c r="E106" s="33">
        <f t="shared" si="22"/>
        <v>0.68578820876244428</v>
      </c>
    </row>
    <row r="107" spans="1:5">
      <c r="A107" s="163"/>
      <c r="B107" s="164"/>
      <c r="C107" s="32">
        <v>2012</v>
      </c>
      <c r="D107" s="26">
        <v>3.7499999999999999E-2</v>
      </c>
      <c r="E107" s="33">
        <f t="shared" si="22"/>
        <v>0.71150526659103597</v>
      </c>
    </row>
    <row r="108" spans="1:5">
      <c r="A108" s="163"/>
      <c r="B108" s="164"/>
      <c r="C108" s="32">
        <v>2013</v>
      </c>
      <c r="D108" s="26">
        <v>2.8500000000000001E-2</v>
      </c>
      <c r="E108" s="33">
        <f t="shared" si="22"/>
        <v>0.73178316668888055</v>
      </c>
    </row>
    <row r="109" spans="1:5">
      <c r="A109" s="163"/>
      <c r="B109" s="164"/>
      <c r="C109" s="32">
        <v>2014</v>
      </c>
      <c r="D109" s="26">
        <v>-5.0000000000000001E-3</v>
      </c>
      <c r="E109" s="33">
        <f t="shared" si="22"/>
        <v>0.72812425085543619</v>
      </c>
    </row>
    <row r="110" spans="1:5">
      <c r="A110" s="163"/>
      <c r="B110" s="164"/>
      <c r="C110" s="32">
        <v>2015</v>
      </c>
      <c r="D110" s="26">
        <v>-8.9999999999999993E-3</v>
      </c>
      <c r="E110" s="33">
        <f t="shared" si="22"/>
        <v>0.72157113259773731</v>
      </c>
    </row>
    <row r="111" spans="1:5">
      <c r="A111" s="165"/>
      <c r="B111" s="166"/>
      <c r="C111" s="32">
        <v>2016</v>
      </c>
      <c r="D111" s="26">
        <v>-1.6E-2</v>
      </c>
      <c r="E111" s="33">
        <f t="shared" si="22"/>
        <v>0.71002599447617354</v>
      </c>
    </row>
    <row r="112" spans="1:5">
      <c r="A112" s="167"/>
      <c r="B112" s="168"/>
      <c r="C112" s="32">
        <v>2017</v>
      </c>
      <c r="D112" s="26">
        <v>-3.0000000000000001E-3</v>
      </c>
      <c r="E112" s="33">
        <f t="shared" ref="E112:E118" si="23">E111*D112+E111</f>
        <v>0.70789591649274497</v>
      </c>
    </row>
    <row r="113" spans="1:5">
      <c r="A113" s="167"/>
      <c r="B113" s="168"/>
      <c r="C113" s="32">
        <v>2018</v>
      </c>
      <c r="D113" s="26">
        <v>1.35E-2</v>
      </c>
      <c r="E113" s="33">
        <f t="shared" si="23"/>
        <v>0.71745251136539701</v>
      </c>
    </row>
    <row r="114" spans="1:5">
      <c r="A114" s="169"/>
      <c r="B114" s="170"/>
      <c r="C114" s="32">
        <v>2019</v>
      </c>
      <c r="D114" s="26">
        <v>0.03</v>
      </c>
      <c r="E114" s="33">
        <f t="shared" si="23"/>
        <v>0.73897608670635895</v>
      </c>
    </row>
    <row r="115" spans="1:5">
      <c r="A115" s="169"/>
      <c r="B115" s="170"/>
      <c r="C115" s="32">
        <v>2020</v>
      </c>
      <c r="D115" s="26">
        <v>-7.4999999999999997E-3</v>
      </c>
      <c r="E115" s="33">
        <f t="shared" si="23"/>
        <v>0.73343376605606125</v>
      </c>
    </row>
    <row r="116" spans="1:5">
      <c r="A116" s="169"/>
      <c r="B116" s="170"/>
      <c r="C116" s="32">
        <v>2021</v>
      </c>
      <c r="D116" s="26">
        <v>-1.8499999999999999E-2</v>
      </c>
      <c r="E116" s="33">
        <f t="shared" si="23"/>
        <v>0.71986524138402408</v>
      </c>
    </row>
    <row r="117" spans="1:5">
      <c r="A117" s="169"/>
      <c r="B117" s="170"/>
      <c r="C117" s="32">
        <v>2022</v>
      </c>
      <c r="D117" s="26">
        <v>7.9500000000000001E-2</v>
      </c>
      <c r="E117" s="33">
        <f t="shared" si="23"/>
        <v>0.77709452807405399</v>
      </c>
    </row>
    <row r="118" spans="1:5">
      <c r="A118" s="169"/>
      <c r="B118" s="170"/>
      <c r="C118" s="32">
        <v>2023</v>
      </c>
      <c r="D118" s="26">
        <v>0.2515</v>
      </c>
      <c r="E118" s="33">
        <f t="shared" si="23"/>
        <v>0.97253380188467853</v>
      </c>
    </row>
    <row r="119" spans="1:5" ht="15" thickBot="1">
      <c r="A119" s="169"/>
      <c r="B119" s="170"/>
      <c r="C119" s="81">
        <v>2024</v>
      </c>
      <c r="D119" s="72">
        <v>-4.4999999999999998E-2</v>
      </c>
      <c r="E119" s="73">
        <f t="shared" ref="E119:E120" si="24">E118*D119+E118</f>
        <v>0.92876978079986805</v>
      </c>
    </row>
    <row r="120" spans="1:5" ht="15" thickBot="1">
      <c r="A120" s="169"/>
      <c r="B120" s="170"/>
      <c r="C120" s="112">
        <v>2025</v>
      </c>
      <c r="D120" s="120">
        <v>-6.4999999999999997E-3</v>
      </c>
      <c r="E120" s="122">
        <f t="shared" si="24"/>
        <v>0.92273277722466895</v>
      </c>
    </row>
    <row r="121" spans="1:5" ht="15" thickBot="1">
      <c r="A121" s="171"/>
      <c r="B121" s="172"/>
      <c r="C121" s="116" t="s">
        <v>76</v>
      </c>
      <c r="D121" s="117">
        <v>0.1</v>
      </c>
      <c r="E121" s="119">
        <f>E120+(E120*10%)</f>
        <v>1.0150060549471358</v>
      </c>
    </row>
    <row r="122" spans="1:5">
      <c r="A122" s="173"/>
      <c r="B122" s="174"/>
      <c r="C122" s="95" t="s">
        <v>21</v>
      </c>
      <c r="D122" s="95" t="s">
        <v>22</v>
      </c>
      <c r="E122" s="57" t="s">
        <v>4</v>
      </c>
    </row>
    <row r="123" spans="1:5">
      <c r="A123" s="161" t="s">
        <v>51</v>
      </c>
      <c r="B123" s="162"/>
      <c r="C123" s="32">
        <v>2007</v>
      </c>
      <c r="D123" s="26"/>
      <c r="E123" s="33">
        <v>0.50327999999999995</v>
      </c>
    </row>
    <row r="124" spans="1:5">
      <c r="A124" s="163"/>
      <c r="B124" s="164"/>
      <c r="C124" s="32">
        <v>2008</v>
      </c>
      <c r="D124" s="26">
        <v>2.5499999999999998E-2</v>
      </c>
      <c r="E124" s="33">
        <f>E123*D124+E123</f>
        <v>0.51611363999999993</v>
      </c>
    </row>
    <row r="125" spans="1:5">
      <c r="A125" s="163"/>
      <c r="B125" s="164"/>
      <c r="C125" s="32">
        <v>2009</v>
      </c>
      <c r="D125" s="26">
        <v>5.5E-2</v>
      </c>
      <c r="E125" s="33">
        <f t="shared" ref="E125:E130" si="25">E124*D125+E124</f>
        <v>0.54449989019999989</v>
      </c>
    </row>
    <row r="126" spans="1:5">
      <c r="A126" s="163"/>
      <c r="B126" s="164"/>
      <c r="C126" s="32">
        <v>2010</v>
      </c>
      <c r="D126" s="26">
        <v>-3.4000000000000002E-2</v>
      </c>
      <c r="E126" s="33">
        <f t="shared" si="25"/>
        <v>0.52598689393319986</v>
      </c>
    </row>
    <row r="127" spans="1:5">
      <c r="A127" s="163"/>
      <c r="B127" s="164"/>
      <c r="C127" s="32">
        <v>2011</v>
      </c>
      <c r="D127" s="26">
        <v>2.8000000000000001E-2</v>
      </c>
      <c r="E127" s="33">
        <f t="shared" si="25"/>
        <v>0.54071452696332944</v>
      </c>
    </row>
    <row r="128" spans="1:5">
      <c r="A128" s="163"/>
      <c r="B128" s="164"/>
      <c r="C128" s="32">
        <v>2012</v>
      </c>
      <c r="D128" s="26">
        <v>3.7499999999999999E-2</v>
      </c>
      <c r="E128" s="33">
        <f t="shared" si="25"/>
        <v>0.56099132172445432</v>
      </c>
    </row>
    <row r="129" spans="1:5">
      <c r="A129" s="163"/>
      <c r="B129" s="164"/>
      <c r="C129" s="32">
        <v>2013</v>
      </c>
      <c r="D129" s="26">
        <v>2.8500000000000001E-2</v>
      </c>
      <c r="E129" s="33">
        <f t="shared" si="25"/>
        <v>0.57697957439360126</v>
      </c>
    </row>
    <row r="130" spans="1:5">
      <c r="A130" s="163"/>
      <c r="B130" s="164"/>
      <c r="C130" s="32">
        <v>2014</v>
      </c>
      <c r="D130" s="26">
        <v>-5.0000000000000001E-3</v>
      </c>
      <c r="E130" s="33">
        <f t="shared" si="25"/>
        <v>0.57409467652163326</v>
      </c>
    </row>
    <row r="131" spans="1:5">
      <c r="A131" s="163"/>
      <c r="B131" s="164"/>
      <c r="C131" s="32">
        <v>2015</v>
      </c>
      <c r="D131" s="26">
        <v>-8.9999999999999993E-3</v>
      </c>
      <c r="E131" s="33">
        <f t="shared" ref="E131:E139" si="26">E130*D131+E130</f>
        <v>0.56892782443293854</v>
      </c>
    </row>
    <row r="132" spans="1:5">
      <c r="A132" s="165"/>
      <c r="B132" s="166"/>
      <c r="C132" s="32">
        <v>2016</v>
      </c>
      <c r="D132" s="26">
        <v>-1.6E-2</v>
      </c>
      <c r="E132" s="33">
        <f t="shared" si="26"/>
        <v>0.55982497924201158</v>
      </c>
    </row>
    <row r="133" spans="1:5">
      <c r="A133" s="167"/>
      <c r="B133" s="168"/>
      <c r="C133" s="32">
        <v>2017</v>
      </c>
      <c r="D133" s="26">
        <v>-3.0000000000000001E-3</v>
      </c>
      <c r="E133" s="33">
        <f t="shared" si="26"/>
        <v>0.55814550430428556</v>
      </c>
    </row>
    <row r="134" spans="1:5">
      <c r="A134" s="167"/>
      <c r="B134" s="168"/>
      <c r="C134" s="32">
        <v>2018</v>
      </c>
      <c r="D134" s="26">
        <v>1.35E-2</v>
      </c>
      <c r="E134" s="33">
        <f t="shared" si="26"/>
        <v>0.56568046861239341</v>
      </c>
    </row>
    <row r="135" spans="1:5">
      <c r="A135" s="169"/>
      <c r="B135" s="170"/>
      <c r="C135" s="32">
        <v>2019</v>
      </c>
      <c r="D135" s="26">
        <v>0.03</v>
      </c>
      <c r="E135" s="33">
        <f t="shared" si="26"/>
        <v>0.58265088267076526</v>
      </c>
    </row>
    <row r="136" spans="1:5">
      <c r="A136" s="169"/>
      <c r="B136" s="170"/>
      <c r="C136" s="32">
        <v>2020</v>
      </c>
      <c r="D136" s="26">
        <v>-7.4999999999999997E-3</v>
      </c>
      <c r="E136" s="33">
        <f t="shared" si="26"/>
        <v>0.57828100105073454</v>
      </c>
    </row>
    <row r="137" spans="1:5">
      <c r="A137" s="169"/>
      <c r="B137" s="170"/>
      <c r="C137" s="32">
        <v>2021</v>
      </c>
      <c r="D137" s="26">
        <v>-1.8499999999999999E-2</v>
      </c>
      <c r="E137" s="33">
        <f t="shared" si="26"/>
        <v>0.567582802531296</v>
      </c>
    </row>
    <row r="138" spans="1:5">
      <c r="A138" s="169"/>
      <c r="B138" s="170"/>
      <c r="C138" s="32">
        <v>2022</v>
      </c>
      <c r="D138" s="26">
        <v>7.9500000000000001E-2</v>
      </c>
      <c r="E138" s="33">
        <f t="shared" si="26"/>
        <v>0.61270563533253408</v>
      </c>
    </row>
    <row r="139" spans="1:5">
      <c r="A139" s="169"/>
      <c r="B139" s="170"/>
      <c r="C139" s="32">
        <v>2023</v>
      </c>
      <c r="D139" s="26">
        <v>0.2515</v>
      </c>
      <c r="E139" s="33">
        <f t="shared" si="26"/>
        <v>0.76680110261866641</v>
      </c>
    </row>
    <row r="140" spans="1:5" ht="15" thickBot="1">
      <c r="A140" s="169"/>
      <c r="B140" s="170"/>
      <c r="C140" s="81">
        <v>2024</v>
      </c>
      <c r="D140" s="72">
        <v>-4.4999999999999998E-2</v>
      </c>
      <c r="E140" s="73">
        <f t="shared" ref="E140:E141" si="27">E139*D140+E139</f>
        <v>0.73229505300082642</v>
      </c>
    </row>
    <row r="141" spans="1:5" ht="15" thickBot="1">
      <c r="A141" s="169"/>
      <c r="B141" s="170"/>
      <c r="C141" s="112">
        <v>2025</v>
      </c>
      <c r="D141" s="120">
        <v>-6.4999999999999997E-3</v>
      </c>
      <c r="E141" s="122">
        <f t="shared" si="27"/>
        <v>0.72753513515632107</v>
      </c>
    </row>
    <row r="142" spans="1:5" ht="15" thickBot="1">
      <c r="A142" s="171"/>
      <c r="B142" s="172"/>
      <c r="C142" s="116" t="s">
        <v>77</v>
      </c>
      <c r="D142" s="117">
        <v>0.1</v>
      </c>
      <c r="E142" s="119">
        <f>E141+(E141*10%)</f>
        <v>0.80028864867195315</v>
      </c>
    </row>
    <row r="143" spans="1:5">
      <c r="A143" s="173"/>
      <c r="B143" s="174"/>
      <c r="C143" s="95" t="s">
        <v>21</v>
      </c>
      <c r="D143" s="95" t="s">
        <v>22</v>
      </c>
      <c r="E143" s="57" t="s">
        <v>4</v>
      </c>
    </row>
    <row r="144" spans="1:5">
      <c r="A144" s="161" t="s">
        <v>52</v>
      </c>
      <c r="B144" s="162"/>
      <c r="C144" s="32">
        <v>2007</v>
      </c>
      <c r="D144" s="26"/>
      <c r="E144" s="33">
        <v>0.25778000000000001</v>
      </c>
    </row>
    <row r="145" spans="1:5" ht="15" customHeight="1">
      <c r="A145" s="163"/>
      <c r="B145" s="164"/>
      <c r="C145" s="32">
        <v>2008</v>
      </c>
      <c r="D145" s="26">
        <v>2.5499999999999998E-2</v>
      </c>
      <c r="E145" s="33">
        <f>E144*D145+E144</f>
        <v>0.26435339000000002</v>
      </c>
    </row>
    <row r="146" spans="1:5">
      <c r="A146" s="163"/>
      <c r="B146" s="164"/>
      <c r="C146" s="32">
        <v>2009</v>
      </c>
      <c r="D146" s="26">
        <v>5.5E-2</v>
      </c>
      <c r="E146" s="33">
        <f t="shared" ref="E146:E153" si="28">E145*D146+E145</f>
        <v>0.27889282645000002</v>
      </c>
    </row>
    <row r="147" spans="1:5">
      <c r="A147" s="163"/>
      <c r="B147" s="164"/>
      <c r="C147" s="32">
        <v>2010</v>
      </c>
      <c r="D147" s="26">
        <v>-3.4000000000000002E-2</v>
      </c>
      <c r="E147" s="33">
        <f t="shared" si="28"/>
        <v>0.26941047035070004</v>
      </c>
    </row>
    <row r="148" spans="1:5">
      <c r="A148" s="163"/>
      <c r="B148" s="164"/>
      <c r="C148" s="32">
        <v>2011</v>
      </c>
      <c r="D148" s="26">
        <v>2.8000000000000001E-2</v>
      </c>
      <c r="E148" s="33">
        <f t="shared" si="28"/>
        <v>0.27695396352051965</v>
      </c>
    </row>
    <row r="149" spans="1:5">
      <c r="A149" s="163"/>
      <c r="B149" s="164"/>
      <c r="C149" s="32">
        <v>2012</v>
      </c>
      <c r="D149" s="26">
        <v>3.7499999999999999E-2</v>
      </c>
      <c r="E149" s="33">
        <f t="shared" si="28"/>
        <v>0.28733973715253913</v>
      </c>
    </row>
    <row r="150" spans="1:5">
      <c r="A150" s="163"/>
      <c r="B150" s="164"/>
      <c r="C150" s="32">
        <v>2013</v>
      </c>
      <c r="D150" s="26">
        <v>2.8500000000000001E-2</v>
      </c>
      <c r="E150" s="33">
        <f t="shared" si="28"/>
        <v>0.2955289196613865</v>
      </c>
    </row>
    <row r="151" spans="1:5">
      <c r="A151" s="163"/>
      <c r="B151" s="164"/>
      <c r="C151" s="32">
        <v>2014</v>
      </c>
      <c r="D151" s="26">
        <v>-5.0000000000000001E-3</v>
      </c>
      <c r="E151" s="33">
        <f t="shared" si="28"/>
        <v>0.29405127506307954</v>
      </c>
    </row>
    <row r="152" spans="1:5">
      <c r="A152" s="163"/>
      <c r="B152" s="164"/>
      <c r="C152" s="32">
        <v>2015</v>
      </c>
      <c r="D152" s="26">
        <v>-8.9999999999999993E-3</v>
      </c>
      <c r="E152" s="33">
        <f t="shared" si="28"/>
        <v>0.2914048135875118</v>
      </c>
    </row>
    <row r="153" spans="1:5">
      <c r="A153" s="165"/>
      <c r="B153" s="166"/>
      <c r="C153" s="32">
        <v>2016</v>
      </c>
      <c r="D153" s="26">
        <v>-1.6E-2</v>
      </c>
      <c r="E153" s="33">
        <f t="shared" si="28"/>
        <v>0.28674233657011161</v>
      </c>
    </row>
    <row r="154" spans="1:5">
      <c r="A154" s="167"/>
      <c r="B154" s="168"/>
      <c r="C154" s="32">
        <v>2017</v>
      </c>
      <c r="D154" s="26">
        <v>-3.0000000000000001E-3</v>
      </c>
      <c r="E154" s="33">
        <f t="shared" ref="E154:E160" si="29">E153*D154+E153</f>
        <v>0.28588210956040128</v>
      </c>
    </row>
    <row r="155" spans="1:5">
      <c r="A155" s="167"/>
      <c r="B155" s="168"/>
      <c r="C155" s="32">
        <v>2018</v>
      </c>
      <c r="D155" s="26">
        <v>1.35E-2</v>
      </c>
      <c r="E155" s="33">
        <f t="shared" si="29"/>
        <v>0.28974151803946668</v>
      </c>
    </row>
    <row r="156" spans="1:5">
      <c r="A156" s="169"/>
      <c r="B156" s="170"/>
      <c r="C156" s="32">
        <v>2019</v>
      </c>
      <c r="D156" s="26">
        <v>0.03</v>
      </c>
      <c r="E156" s="33">
        <f t="shared" si="29"/>
        <v>0.29843376358065066</v>
      </c>
    </row>
    <row r="157" spans="1:5">
      <c r="A157" s="169"/>
      <c r="B157" s="170"/>
      <c r="C157" s="32">
        <v>2020</v>
      </c>
      <c r="D157" s="26">
        <v>-7.4999999999999997E-3</v>
      </c>
      <c r="E157" s="33">
        <f t="shared" si="29"/>
        <v>0.29619551035379577</v>
      </c>
    </row>
    <row r="158" spans="1:5">
      <c r="A158" s="169"/>
      <c r="B158" s="170"/>
      <c r="C158" s="32">
        <v>2021</v>
      </c>
      <c r="D158" s="26">
        <v>-1.8499999999999999E-2</v>
      </c>
      <c r="E158" s="33">
        <f t="shared" si="29"/>
        <v>0.29071589341225057</v>
      </c>
    </row>
    <row r="159" spans="1:5">
      <c r="A159" s="169"/>
      <c r="B159" s="170"/>
      <c r="C159" s="32">
        <v>2022</v>
      </c>
      <c r="D159" s="26">
        <v>7.9500000000000001E-2</v>
      </c>
      <c r="E159" s="33">
        <f t="shared" si="29"/>
        <v>0.31382780693852447</v>
      </c>
    </row>
    <row r="160" spans="1:5">
      <c r="A160" s="169"/>
      <c r="B160" s="170"/>
      <c r="C160" s="32">
        <v>2023</v>
      </c>
      <c r="D160" s="26">
        <v>0.2515</v>
      </c>
      <c r="E160" s="33">
        <f t="shared" si="29"/>
        <v>0.39275550038356338</v>
      </c>
    </row>
    <row r="161" spans="1:5" ht="15" thickBot="1">
      <c r="A161" s="169"/>
      <c r="B161" s="170"/>
      <c r="C161" s="82">
        <v>2024</v>
      </c>
      <c r="D161" s="75">
        <v>-4.4999999999999998E-2</v>
      </c>
      <c r="E161" s="76">
        <f t="shared" ref="E161:E162" si="30">E160*D161+E160</f>
        <v>0.37508150286630304</v>
      </c>
    </row>
    <row r="162" spans="1:5" ht="15" thickBot="1">
      <c r="A162" s="169"/>
      <c r="B162" s="170"/>
      <c r="C162" s="112">
        <v>2025</v>
      </c>
      <c r="D162" s="120">
        <v>-6.4999999999999997E-3</v>
      </c>
      <c r="E162" s="123">
        <f t="shared" si="30"/>
        <v>0.3726434730976721</v>
      </c>
    </row>
    <row r="163" spans="1:5" ht="15" thickBot="1">
      <c r="A163" s="171"/>
      <c r="B163" s="172"/>
      <c r="C163" s="116" t="s">
        <v>77</v>
      </c>
      <c r="D163" s="117">
        <v>0.1</v>
      </c>
      <c r="E163" s="119">
        <f>E162+(E162*10%)</f>
        <v>0.40990782040743928</v>
      </c>
    </row>
    <row r="164" spans="1:5">
      <c r="A164" s="159" t="s">
        <v>75</v>
      </c>
      <c r="B164" s="159"/>
      <c r="C164" s="159"/>
      <c r="D164" s="159"/>
      <c r="E164" s="159"/>
    </row>
    <row r="165" spans="1:5">
      <c r="A165" s="52"/>
      <c r="B165" s="52"/>
      <c r="C165" s="53"/>
      <c r="D165" s="53"/>
      <c r="E165" s="54" t="s">
        <v>37</v>
      </c>
    </row>
    <row r="166" spans="1:5">
      <c r="A166" s="52"/>
      <c r="B166" s="52"/>
    </row>
  </sheetData>
  <mergeCells count="30">
    <mergeCell ref="B6:C6"/>
    <mergeCell ref="A5:A7"/>
    <mergeCell ref="B28:C28"/>
    <mergeCell ref="A28:A29"/>
    <mergeCell ref="A50:A51"/>
    <mergeCell ref="B50:C50"/>
    <mergeCell ref="A8:A27"/>
    <mergeCell ref="A30:A49"/>
    <mergeCell ref="A2:E2"/>
    <mergeCell ref="A1:E1"/>
    <mergeCell ref="A3:E3"/>
    <mergeCell ref="A4:E4"/>
    <mergeCell ref="B5:E5"/>
    <mergeCell ref="A52:A71"/>
    <mergeCell ref="A81:B100"/>
    <mergeCell ref="A102:B121"/>
    <mergeCell ref="A75:E75"/>
    <mergeCell ref="A76:E76"/>
    <mergeCell ref="A78:E78"/>
    <mergeCell ref="A79:B79"/>
    <mergeCell ref="C79:E79"/>
    <mergeCell ref="A80:B80"/>
    <mergeCell ref="A101:B101"/>
    <mergeCell ref="A164:E164"/>
    <mergeCell ref="A72:E72"/>
    <mergeCell ref="A123:B142"/>
    <mergeCell ref="A144:B163"/>
    <mergeCell ref="A122:B122"/>
    <mergeCell ref="A77:E77"/>
    <mergeCell ref="A143:B143"/>
  </mergeCells>
  <printOptions horizontalCentered="1" verticalCentered="1"/>
  <pageMargins left="0.25" right="0.25" top="0.75" bottom="0.75" header="0.3" footer="0.3"/>
  <pageSetup paperSize="9" scale="47" orientation="portrait" r:id="rId1"/>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6"/>
  <sheetViews>
    <sheetView tabSelected="1" topLeftCell="A33" zoomScaleNormal="100" workbookViewId="0">
      <selection activeCell="D45" sqref="D45"/>
    </sheetView>
  </sheetViews>
  <sheetFormatPr defaultColWidth="8.88671875" defaultRowHeight="14.4"/>
  <cols>
    <col min="1" max="4" width="29.109375" customWidth="1"/>
    <col min="5" max="5" width="21.88671875" customWidth="1"/>
    <col min="6" max="6" width="17.6640625" customWidth="1"/>
  </cols>
  <sheetData>
    <row r="1" spans="1:5" ht="52.95" customHeight="1">
      <c r="A1" s="185" t="s">
        <v>53</v>
      </c>
      <c r="B1" s="186"/>
      <c r="C1" s="186"/>
      <c r="D1" s="187"/>
    </row>
    <row r="2" spans="1:5" ht="27.6" customHeight="1" thickBot="1">
      <c r="A2" s="156" t="s">
        <v>62</v>
      </c>
      <c r="B2" s="157"/>
      <c r="C2" s="157"/>
      <c r="D2" s="158"/>
    </row>
    <row r="3" spans="1:5">
      <c r="A3" s="47" t="s">
        <v>21</v>
      </c>
      <c r="B3" s="40" t="s">
        <v>22</v>
      </c>
      <c r="C3" s="40" t="s">
        <v>3</v>
      </c>
      <c r="D3" s="41" t="s">
        <v>4</v>
      </c>
    </row>
    <row r="4" spans="1:5">
      <c r="A4" s="7">
        <v>1989</v>
      </c>
      <c r="B4" s="3"/>
      <c r="C4" s="4">
        <v>500000</v>
      </c>
      <c r="D4" s="6"/>
    </row>
    <row r="5" spans="1:5">
      <c r="A5" s="7">
        <v>1990</v>
      </c>
      <c r="B5" s="3"/>
      <c r="C5" s="4">
        <v>500000</v>
      </c>
      <c r="D5" s="6"/>
    </row>
    <row r="6" spans="1:5">
      <c r="A6" s="7">
        <v>1991</v>
      </c>
      <c r="B6" s="3"/>
      <c r="C6" s="4">
        <v>500000</v>
      </c>
      <c r="D6" s="6"/>
      <c r="E6" s="58"/>
    </row>
    <row r="7" spans="1:5">
      <c r="A7" s="7">
        <v>1992</v>
      </c>
      <c r="B7" s="3"/>
      <c r="C7" s="4">
        <v>500000</v>
      </c>
      <c r="D7" s="6"/>
    </row>
    <row r="8" spans="1:5">
      <c r="A8" s="7">
        <v>1993</v>
      </c>
      <c r="B8" s="3"/>
      <c r="C8" s="4">
        <v>500000</v>
      </c>
      <c r="D8" s="6"/>
    </row>
    <row r="9" spans="1:5">
      <c r="A9" s="7">
        <v>1994</v>
      </c>
      <c r="B9" s="11"/>
      <c r="C9" s="4">
        <v>500000</v>
      </c>
      <c r="D9" s="8"/>
    </row>
    <row r="10" spans="1:5">
      <c r="A10" s="7">
        <v>1995</v>
      </c>
      <c r="B10" s="11"/>
      <c r="C10" s="4">
        <v>500000</v>
      </c>
      <c r="D10" s="8"/>
    </row>
    <row r="11" spans="1:5">
      <c r="A11" s="7">
        <v>1996</v>
      </c>
      <c r="B11" s="11"/>
      <c r="C11" s="4">
        <v>500000</v>
      </c>
      <c r="D11" s="8"/>
    </row>
    <row r="12" spans="1:5">
      <c r="A12" s="7">
        <v>1997</v>
      </c>
      <c r="B12" s="11"/>
      <c r="C12" s="4">
        <v>500000</v>
      </c>
      <c r="D12" s="8"/>
    </row>
    <row r="13" spans="1:5">
      <c r="A13" s="7">
        <v>1998</v>
      </c>
      <c r="B13" s="11"/>
      <c r="C13" s="4">
        <v>500000</v>
      </c>
      <c r="D13" s="8"/>
    </row>
    <row r="14" spans="1:5">
      <c r="A14" s="7">
        <v>1999</v>
      </c>
      <c r="B14" s="11"/>
      <c r="C14" s="4">
        <v>500000</v>
      </c>
      <c r="D14" s="8"/>
    </row>
    <row r="15" spans="1:5">
      <c r="A15" s="7">
        <v>2000</v>
      </c>
      <c r="B15" s="11">
        <v>1.2999999999999999E-2</v>
      </c>
      <c r="C15" s="4">
        <f>C14*B15+C14</f>
        <v>506500</v>
      </c>
      <c r="D15" s="8">
        <f t="shared" ref="D15" si="0">C15/1936.27</f>
        <v>261.5854193888249</v>
      </c>
    </row>
    <row r="16" spans="1:5">
      <c r="A16" s="7">
        <v>2001</v>
      </c>
      <c r="B16" s="11">
        <v>4.65E-2</v>
      </c>
      <c r="C16" s="4">
        <v>530100</v>
      </c>
      <c r="D16" s="8">
        <f>C16/1936.27</f>
        <v>273.77380220733681</v>
      </c>
    </row>
    <row r="17" spans="1:6">
      <c r="A17" s="7">
        <v>2002</v>
      </c>
      <c r="B17" s="11">
        <v>1.4999999999999999E-2</v>
      </c>
      <c r="C17" s="4"/>
      <c r="D17" s="8">
        <f t="shared" ref="D17:D32" si="1">D16*B17+D16</f>
        <v>277.88040924044685</v>
      </c>
      <c r="F17" s="59"/>
    </row>
    <row r="18" spans="1:6">
      <c r="A18" s="7">
        <v>2003</v>
      </c>
      <c r="B18" s="11">
        <v>1.55E-2</v>
      </c>
      <c r="C18" s="4"/>
      <c r="D18" s="8">
        <f t="shared" si="1"/>
        <v>282.18755558367377</v>
      </c>
      <c r="F18" s="59"/>
    </row>
    <row r="19" spans="1:6">
      <c r="A19" s="7">
        <v>2004</v>
      </c>
      <c r="B19" s="11">
        <v>1.7500000000000002E-2</v>
      </c>
      <c r="C19" s="4"/>
      <c r="D19" s="8">
        <f t="shared" si="1"/>
        <v>287.12583780638806</v>
      </c>
    </row>
    <row r="20" spans="1:6">
      <c r="A20" s="7">
        <v>2005</v>
      </c>
      <c r="B20" s="11">
        <v>2.8000000000000001E-2</v>
      </c>
      <c r="C20" s="4"/>
      <c r="D20" s="8">
        <f t="shared" si="1"/>
        <v>295.16536126496692</v>
      </c>
    </row>
    <row r="21" spans="1:6">
      <c r="A21" s="7">
        <v>2006</v>
      </c>
      <c r="B21" s="11">
        <v>2.8500000000000001E-2</v>
      </c>
      <c r="C21" s="4"/>
      <c r="D21" s="8">
        <f t="shared" si="1"/>
        <v>303.57757406101848</v>
      </c>
    </row>
    <row r="22" spans="1:6">
      <c r="A22" s="7">
        <v>2007</v>
      </c>
      <c r="B22" s="11">
        <v>3.7499999999999999E-2</v>
      </c>
      <c r="C22" s="4"/>
      <c r="D22" s="8">
        <f t="shared" si="1"/>
        <v>314.96173308830669</v>
      </c>
    </row>
    <row r="23" spans="1:6">
      <c r="A23" s="7">
        <v>2008</v>
      </c>
      <c r="B23" s="11">
        <v>2.5499999999999998E-2</v>
      </c>
      <c r="C23" s="4"/>
      <c r="D23" s="8">
        <f t="shared" si="1"/>
        <v>322.99325728205849</v>
      </c>
    </row>
    <row r="24" spans="1:6">
      <c r="A24" s="7">
        <v>2009</v>
      </c>
      <c r="B24" s="11">
        <v>5.5E-2</v>
      </c>
      <c r="C24" s="4"/>
      <c r="D24" s="8">
        <f t="shared" si="1"/>
        <v>340.75788643257169</v>
      </c>
    </row>
    <row r="25" spans="1:6">
      <c r="A25" s="7">
        <v>2010</v>
      </c>
      <c r="B25" s="11">
        <v>-3.4000000000000002E-2</v>
      </c>
      <c r="C25" s="4"/>
      <c r="D25" s="8">
        <f t="shared" si="1"/>
        <v>329.17211829386423</v>
      </c>
    </row>
    <row r="26" spans="1:6">
      <c r="A26" s="7">
        <v>2011</v>
      </c>
      <c r="B26" s="11">
        <v>2.8000000000000001E-2</v>
      </c>
      <c r="C26" s="4"/>
      <c r="D26" s="8">
        <f t="shared" si="1"/>
        <v>338.38893760609244</v>
      </c>
    </row>
    <row r="27" spans="1:6">
      <c r="A27" s="7">
        <v>2012</v>
      </c>
      <c r="B27" s="11">
        <v>3.7499999999999999E-2</v>
      </c>
      <c r="C27" s="4"/>
      <c r="D27" s="8">
        <f t="shared" si="1"/>
        <v>351.07852276632093</v>
      </c>
    </row>
    <row r="28" spans="1:6">
      <c r="A28" s="7">
        <v>2013</v>
      </c>
      <c r="B28" s="11">
        <v>2.8500000000000001E-2</v>
      </c>
      <c r="C28" s="4"/>
      <c r="D28" s="8">
        <f t="shared" si="1"/>
        <v>361.08426066516108</v>
      </c>
    </row>
    <row r="29" spans="1:6">
      <c r="A29" s="7">
        <v>2014</v>
      </c>
      <c r="B29" s="11">
        <v>-5.0000000000000001E-3</v>
      </c>
      <c r="C29" s="4"/>
      <c r="D29" s="8">
        <f t="shared" si="1"/>
        <v>359.27883936183525</v>
      </c>
    </row>
    <row r="30" spans="1:6">
      <c r="A30" s="7">
        <v>2015</v>
      </c>
      <c r="B30" s="27">
        <v>-8.9999999999999993E-3</v>
      </c>
      <c r="C30" s="3"/>
      <c r="D30" s="8">
        <f t="shared" si="1"/>
        <v>356.04532980757875</v>
      </c>
    </row>
    <row r="31" spans="1:6">
      <c r="A31" s="7">
        <v>2016</v>
      </c>
      <c r="B31" s="11">
        <v>-1.6E-2</v>
      </c>
      <c r="C31" s="20"/>
      <c r="D31" s="8">
        <f t="shared" si="1"/>
        <v>350.3486045306575</v>
      </c>
    </row>
    <row r="32" spans="1:6">
      <c r="A32" s="7">
        <v>2017</v>
      </c>
      <c r="B32" s="11">
        <v>-3.0000000000000001E-3</v>
      </c>
      <c r="C32" s="20"/>
      <c r="D32" s="8">
        <f t="shared" si="1"/>
        <v>349.2975587170655</v>
      </c>
    </row>
    <row r="33" spans="1:4">
      <c r="A33" s="7">
        <v>2018</v>
      </c>
      <c r="B33" s="11">
        <v>1.35E-2</v>
      </c>
      <c r="C33" s="20"/>
      <c r="D33" s="8">
        <f>D32*B33+D32</f>
        <v>354.0130757597459</v>
      </c>
    </row>
    <row r="34" spans="1:4">
      <c r="A34" s="7">
        <v>2019</v>
      </c>
      <c r="B34" s="30">
        <v>0.03</v>
      </c>
      <c r="C34" s="20"/>
      <c r="D34" s="60">
        <f>D33*B34+D33</f>
        <v>364.6334680325383</v>
      </c>
    </row>
    <row r="35" spans="1:4" ht="15" thickBot="1">
      <c r="A35" s="56">
        <v>2020</v>
      </c>
      <c r="B35" s="61">
        <v>-7.4999999999999997E-3</v>
      </c>
      <c r="C35" s="62"/>
      <c r="D35" s="63">
        <f>D34*B35+D34</f>
        <v>361.89871702229425</v>
      </c>
    </row>
    <row r="36" spans="1:4">
      <c r="A36" s="188" t="s">
        <v>67</v>
      </c>
      <c r="B36" s="189"/>
      <c r="C36" s="189"/>
      <c r="D36" s="190"/>
    </row>
    <row r="37" spans="1:4">
      <c r="A37" s="191"/>
      <c r="B37" s="192"/>
      <c r="C37" s="192"/>
      <c r="D37" s="193"/>
    </row>
    <row r="38" spans="1:4">
      <c r="A38" s="191"/>
      <c r="B38" s="192"/>
      <c r="C38" s="192"/>
      <c r="D38" s="193"/>
    </row>
    <row r="39" spans="1:4" ht="35.25" customHeight="1" thickBot="1">
      <c r="A39" s="194"/>
      <c r="B39" s="195"/>
      <c r="C39" s="195"/>
      <c r="D39" s="196"/>
    </row>
    <row r="40" spans="1:4">
      <c r="A40" s="87">
        <v>2021</v>
      </c>
      <c r="B40" s="88"/>
      <c r="C40" s="88"/>
      <c r="D40" s="89">
        <v>2500</v>
      </c>
    </row>
    <row r="41" spans="1:4">
      <c r="A41" s="55">
        <v>2022</v>
      </c>
      <c r="B41" s="30">
        <v>7.9500000000000001E-2</v>
      </c>
      <c r="C41" s="20"/>
      <c r="D41" s="60">
        <f>D40*B41+D40</f>
        <v>2698.75</v>
      </c>
    </row>
    <row r="42" spans="1:4">
      <c r="A42" s="55">
        <v>2023</v>
      </c>
      <c r="B42" s="11">
        <v>0.2515</v>
      </c>
      <c r="C42" s="31"/>
      <c r="D42" s="60">
        <f>D41*B42+D41</f>
        <v>3377.4856250000003</v>
      </c>
    </row>
    <row r="43" spans="1:4" ht="15" thickBot="1">
      <c r="A43" s="83">
        <v>2024</v>
      </c>
      <c r="B43" s="84">
        <v>-4.4999999999999998E-2</v>
      </c>
      <c r="C43" s="85"/>
      <c r="D43" s="86">
        <f>D42*B43+D42</f>
        <v>3225.4987718750003</v>
      </c>
    </row>
    <row r="44" spans="1:4" ht="15" thickBot="1">
      <c r="A44" s="103">
        <v>2025</v>
      </c>
      <c r="B44" s="110">
        <v>-6.4999999999999997E-3</v>
      </c>
      <c r="C44" s="109"/>
      <c r="D44" s="92">
        <f>D43*B44+D43</f>
        <v>3204.5330298578128</v>
      </c>
    </row>
    <row r="45" spans="1:4" ht="15" thickBot="1">
      <c r="A45" s="124" t="s">
        <v>76</v>
      </c>
      <c r="B45" s="125">
        <v>0.1</v>
      </c>
      <c r="C45" s="126"/>
      <c r="D45" s="127">
        <f>D44*B45+D44</f>
        <v>3524.986332843594</v>
      </c>
    </row>
    <row r="46" spans="1:4">
      <c r="A46" s="197" t="s">
        <v>74</v>
      </c>
      <c r="B46" s="197"/>
      <c r="C46" s="197"/>
      <c r="D46" s="197"/>
    </row>
  </sheetData>
  <mergeCells count="4">
    <mergeCell ref="A1:D1"/>
    <mergeCell ref="A2:D2"/>
    <mergeCell ref="A36:D39"/>
    <mergeCell ref="A46:D46"/>
  </mergeCells>
  <printOptions horizontalCentered="1" verticalCentered="1"/>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
  <sheetViews>
    <sheetView view="pageBreakPreview" topLeftCell="A2" zoomScale="60" zoomScaleNormal="100" workbookViewId="0">
      <selection activeCell="B3" sqref="B3"/>
    </sheetView>
  </sheetViews>
  <sheetFormatPr defaultColWidth="8.88671875" defaultRowHeight="13.8"/>
  <cols>
    <col min="1" max="1" width="34" style="64" customWidth="1"/>
    <col min="2" max="2" width="52.5546875" style="64" customWidth="1"/>
    <col min="3" max="3" width="26.6640625" style="64" customWidth="1"/>
    <col min="4" max="4" width="26.5546875" style="64" customWidth="1"/>
    <col min="5" max="16384" width="8.88671875" style="64"/>
  </cols>
  <sheetData>
    <row r="1" spans="1:4" ht="53.4" customHeight="1">
      <c r="A1" s="198" t="s">
        <v>54</v>
      </c>
      <c r="B1" s="199"/>
      <c r="C1" s="199"/>
      <c r="D1" s="200"/>
    </row>
    <row r="2" spans="1:4" ht="232.95" customHeight="1">
      <c r="A2" s="42" t="s">
        <v>55</v>
      </c>
      <c r="B2" s="43" t="s">
        <v>68</v>
      </c>
      <c r="C2" s="43" t="s">
        <v>56</v>
      </c>
      <c r="D2" s="44" t="s">
        <v>60</v>
      </c>
    </row>
    <row r="3" spans="1:4" ht="155.4" customHeight="1" thickBot="1">
      <c r="A3" s="21" t="s">
        <v>57</v>
      </c>
      <c r="B3" s="22" t="s">
        <v>58</v>
      </c>
      <c r="C3" s="22" t="s">
        <v>59</v>
      </c>
      <c r="D3" s="17" t="s">
        <v>61</v>
      </c>
    </row>
  </sheetData>
  <mergeCells count="1">
    <mergeCell ref="A1:D1"/>
  </mergeCells>
  <printOptions horizontalCentered="1" verticalCentered="1"/>
  <pageMargins left="0.70866141732283472" right="0.70866141732283472" top="0.74803149606299213" bottom="0.7480314960629921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DI 19 luglio 1989</vt:lpstr>
      <vt:lpstr>DI 15 novembre 1995</vt:lpstr>
      <vt:lpstr>Legge 27 dicembre 1996 n 296</vt:lpstr>
      <vt:lpstr>Misura minima applicabile</vt:lpstr>
      <vt:lpstr>Canoni Autorità Portuali</vt:lpstr>
      <vt:lpstr>'DI 15 novembre 1995'!Area_stampa</vt:lpstr>
      <vt:lpstr>'DI 19 luglio 1989'!Area_stampa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2025-08-05T11:46:50Z</cp:lastPrinted>
  <dcterms:created xsi:type="dcterms:W3CDTF">2013-12-10T10:50:32Z</dcterms:created>
  <dcterms:modified xsi:type="dcterms:W3CDTF">2025-08-18T09:51:32Z</dcterms:modified>
</cp:coreProperties>
</file>